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29" documentId="120_S{2AC9BD13-BADA-5192-A53E-5A8FF88502F6}" xr6:coauthVersionLast="47" xr6:coauthVersionMax="47" xr10:uidLastSave="{B0AEA54E-9E8E-4D99-8A16-A01B27118C4F}"/>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J2" i="3"/>
  <c r="L2" i="6"/>
  <c r="I2" i="6"/>
  <c r="J2" i="6"/>
  <c r="G2" i="6"/>
  <c r="B15" i="5"/>
  <c r="I8" i="1"/>
  <c r="I9"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I3" i="1"/>
  <c r="I4" i="1"/>
  <c r="I5" i="1"/>
  <c r="I6" i="1"/>
  <c r="I7"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<sst xmlns="http://schemas.openxmlformats.org/spreadsheetml/2006/main" count="180288" uniqueCount="39128">
  <si>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</si>
  <si>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</si>
  <si>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</si>
  <si>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</si>
  <si>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</si>
  <si>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</si>
  <si>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</si>
  <si>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</si>
  <si>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</si>
  <si>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</si>
  <si>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</si>
  <si>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</si>
  <si>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</si>
  <si>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</si>
  <si>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</si>
  <si>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</si>
  <si>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</si>
  <si>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</si>
  <si>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</si>
  <si>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</si>
  <si>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</si>
  <si>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</si>
  <si>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</si>
  <si>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</si>
  <si>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</si>
  <si>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</si>
  <si>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</si>
  <si>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</si>
  <si>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</si>
  <si>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</si>
  <si>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</si>
  <si>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</si>
  <si>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</si>
  <si>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</si>
  <si>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</si>
  <si>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</si>
  <si>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</si>
  <si>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</si>
  <si>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</si>
  <si>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</si>
  <si>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</si>
  <si>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</si>
  <si>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</si>
  <si>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</si>
  <si>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</si>
  <si>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</si>
  <si>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</si>
  <si>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</si>
  <si>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</si>
  <si>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</si>
  <si>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</si>
  <si>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</si>
  <si>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</si>
  <si>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</si>
  <si>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</si>
  <si>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</si>
  <si>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</si>
  <si>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</si>
  <si>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</si>
  <si>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</si>
  <si>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</si>
  <si>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</si>
  <si>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</si>
  <si>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</si>
  <si>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</si>
  <si>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</si>
  <si>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</si>
  <si>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</si>
  <si>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</si>
  <si>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</si>
  <si>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</si>
  <si>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</si>
  <si>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</si>
  <si>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</si>
  <si>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</si>
  <si>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</si>
  <si>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</si>
  <si>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</si>
  <si>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</si>
  <si>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</si>
  <si>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</si>
  <si>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</si>
  <si>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</si>
  <si>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</si>
  <si>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</si>
  <si>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</si>
  <si>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</si>
  <si>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</si>
  <si>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</si>
  <si>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</si>
  <si>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</si>
  <si>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</si>
  <si>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</si>
  <si>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</si>
  <si>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</si>
  <si>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</si>
  <si>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</si>
  <si>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</si>
  <si>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</si>
  <si>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</si>
  <si>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</si>
  <si>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</si>
  <si>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</si>
  <si>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</si>
  <si>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</si>
  <si>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</si>
  <si>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</si>
  <si>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</si>
  <si>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</si>
  <si>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</si>
  <si>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</si>
  <si>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</si>
  <si>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</si>
  <si>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</si>
  <si>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</si>
  <si>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</si>
  <si>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</si>
  <si>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</si>
  <si>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</si>
  <si>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</si>
  <si>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</si>
  <si>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</si>
  <si>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</si>
  <si>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</si>
  <si>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</si>
  <si>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</si>
  <si>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</si>
  <si>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</si>
  <si>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</si>
  <si>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</si>
  <si>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</si>
  <si>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</si>
  <si>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</si>
  <si>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</si>
  <si>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</si>
  <si>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</si>
  <si>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</si>
  <si>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</si>
  <si>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</si>
  <si>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</si>
  <si>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</si>
  <si>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</si>
  <si>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</si>
  <si>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</si>
  <si>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</si>
  <si>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</si>
  <si>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</si>
  <si>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</si>
  <si>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</si>
  <si>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</si>
  <si>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</si>
  <si>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</si>
  <si>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</si>
  <si>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</si>
  <si>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</si>
  <si>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</si>
  <si>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</si>
  <si>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</si>
  <si>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</si>
  <si>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</si>
  <si>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</si>
  <si>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</si>
  <si>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</si>
  <si>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</si>
  <si>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</si>
  <si>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</si>
  <si>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</si>
  <si>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</si>
  <si>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</si>
  <si>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</si>
  <si>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</si>
  <si>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</si>
  <si>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</si>
  <si>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</si>
  <si>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</si>
  <si>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</si>
  <si>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</si>
  <si>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</si>
  <si>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</si>
  <si>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</si>
  <si>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</si>
  <si>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</si>
  <si>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</si>
  <si>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</si>
  <si>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</si>
  <si>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</si>
  <si>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</si>
  <si>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</si>
  <si>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</si>
  <si>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</si>
  <si>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</si>
  <si>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</si>
  <si>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</si>
  <si>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</si>
  <si>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</si>
  <si>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</si>
  <si>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</si>
  <si>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</si>
  <si>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</si>
  <si>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</si>
  <si>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</si>
  <si>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</si>
  <si>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</si>
  <si>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</si>
  <si>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</si>
  <si>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</si>
  <si>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</si>
  <si>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</si>
  <si>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</si>
  <si>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</si>
  <si>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</si>
  <si>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</si>
  <si>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</si>
  <si>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</si>
  <si>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</si>
  <si>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</si>
  <si>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</si>
  <si>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</si>
  <si>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</si>
  <si>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</si>
  <si>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</si>
  <si>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</si>
  <si>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</si>
  <si>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</si>
  <si>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</si>
  <si>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</si>
  <si>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</si>
  <si>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</si>
  <si>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</si>
  <si>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</si>
  <si>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</si>
  <si>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</si>
  <si>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</si>
  <si>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</si>
  <si>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</si>
  <si>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</si>
  <si>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</si>
  <si>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</si>
  <si>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</si>
  <si>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</si>
  <si>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</si>
  <si>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</si>
  <si>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</si>
  <si>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</si>
  <si>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</si>
  <si>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</si>
  <si>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</si>
  <si>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</si>
  <si>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</si>
  <si>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</si>
  <si>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</si>
  <si>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</si>
  <si>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</si>
  <si>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</si>
  <si>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</si>
  <si>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</si>
  <si>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</si>
  <si>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</si>
  <si>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</si>
  <si>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</si>
  <si>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</si>
  <si>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</si>
  <si>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</si>
  <si>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</si>
  <si>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</si>
  <si>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</si>
  <si>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</si>
  <si>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</si>
  <si>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</si>
  <si>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</si>
  <si>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</si>
  <si>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</si>
  <si>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</si>
  <si>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</si>
  <si>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</si>
  <si>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</si>
  <si>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</si>
  <si>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</si>
  <si>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</si>
  <si>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</si>
  <si>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</si>
  <si>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</si>
  <si>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</si>
  <si>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</si>
  <si>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</si>
  <si>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</si>
  <si>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</si>
  <si>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</si>
  <si>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</si>
  <si>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</si>
  <si>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</si>
  <si>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</si>
  <si>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</si>
  <si>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</si>
  <si>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</si>
  <si>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</si>
  <si>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</si>
  <si>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</si>
  <si>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</si>
  <si>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</si>
  <si>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</si>
  <si>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</si>
  <si>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</si>
  <si>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</si>
  <si>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</si>
  <si>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</si>
  <si>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</si>
  <si>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</si>
  <si>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</si>
  <si>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</si>
  <si>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</si>
  <si>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</si>
  <si>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</si>
  <si>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</si>
  <si>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</si>
  <si>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</si>
  <si>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</si>
  <si>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</si>
  <si>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</si>
  <si>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</si>
  <si>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</si>
  <si>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</si>
  <si>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</si>
  <si>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</si>
  <si>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</si>
  <si>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</si>
  <si>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</si>
  <si>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</si>
  <si>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</si>
  <si>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</si>
  <si>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</si>
  <si>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</si>
  <si>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</si>
  <si>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</si>
  <si>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</si>
  <si>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</si>
  <si>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</si>
  <si>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</si>
  <si>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</si>
  <si>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</si>
  <si>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</si>
  <si>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</si>
  <si>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</si>
  <si>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</si>
  <si>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</si>
  <si>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</si>
  <si>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</si>
  <si>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</si>
  <si>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</si>
  <si>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</si>
  <si>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</si>
  <si>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</si>
  <si>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</si>
  <si>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</si>
  <si>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</si>
  <si>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</si>
  <si>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</si>
  <si>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</si>
  <si>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</si>
  <si>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</si>
  <si>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</si>
  <si>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</si>
  <si>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</si>
  <si>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</si>
  <si>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</si>
  <si>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</si>
  <si>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</si>
  <si>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</si>
  <si>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</si>
  <si>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</si>
  <si>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</si>
  <si>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</si>
  <si>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</si>
  <si>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</si>
  <si>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</si>
  <si>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</si>
  <si>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</si>
  <si>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</si>
  <si>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</si>
  <si>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</si>
  <si>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</si>
  <si>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</si>
  <si>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</si>
  <si>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</si>
  <si>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</si>
  <si>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</si>
  <si>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</si>
  <si>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</si>
  <si>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</si>
  <si>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</si>
  <si>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</si>
  <si>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</si>
  <si>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</si>
  <si>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</si>
  <si>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</si>
  <si>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</si>
  <si>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</si>
  <si>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</si>
  <si>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</si>
  <si>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</si>
  <si>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</si>
  <si>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</si>
  <si>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</si>
  <si>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</si>
  <si>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</si>
  <si>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</si>
  <si>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</si>
  <si>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</si>
  <si>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</si>
  <si>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</si>
  <si>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</si>
  <si>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</si>
  <si>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</si>
  <si>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</si>
  <si>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</si>
  <si>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</si>
  <si>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</si>
  <si>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</si>
  <si>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</si>
  <si>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</si>
  <si>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</si>
  <si>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</si>
  <si>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</si>
  <si>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</si>
  <si>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</si>
  <si>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</si>
  <si>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</si>
  <si>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</si>
  <si>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</si>
  <si>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</si>
  <si>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</si>
  <si>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</si>
  <si>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</si>
  <si>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</si>
  <si>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</si>
  <si>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</si>
  <si>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</si>
  <si>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</si>
  <si>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</si>
  <si>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</si>
  <si>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</si>
  <si>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</si>
  <si>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</si>
  <si>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</si>
  <si>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</si>
  <si>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</si>
  <si>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</si>
  <si>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</si>
  <si>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</si>
  <si>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</si>
  <si>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</si>
  <si>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</si>
  <si>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</si>
  <si>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</si>
  <si>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</si>
  <si>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</si>
  <si>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</si>
  <si>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</si>
  <si>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</si>
  <si>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</si>
  <si>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</si>
  <si>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</si>
  <si>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</si>
  <si>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</si>
  <si>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</si>
  <si>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</si>
  <si>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</si>
  <si>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</si>
  <si>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</si>
  <si>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</si>
  <si>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</si>
  <si>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</si>
  <si>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</si>
  <si>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</si>
  <si>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</si>
  <si>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</si>
  <si>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</si>
  <si>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</si>
  <si>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</si>
  <si>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</si>
  <si>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</si>
  <si>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</si>
  <si>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</si>
  <si>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</si>
  <si>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</si>
  <si>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</si>
  <si>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</si>
  <si>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</si>
  <si>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</si>
  <si>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</si>
  <si>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</si>
  <si>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</si>
  <si>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</si>
  <si>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</si>
  <si>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</si>
  <si>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</si>
  <si>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</si>
  <si>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</si>
  <si>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</si>
  <si>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</si>
  <si>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</si>
  <si>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</si>
  <si>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</si>
  <si>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</si>
  <si>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</si>
  <si>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</si>
  <si>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</si>
  <si>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</si>
  <si>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</si>
  <si>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</si>
  <si>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</si>
  <si>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</si>
  <si>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</si>
  <si>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</si>
  <si>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</si>
  <si>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</si>
  <si>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</si>
  <si>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</si>
  <si>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</si>
  <si>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</si>
  <si>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</si>
  <si>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</si>
  <si>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</si>
  <si>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</si>
  <si>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</si>
  <si>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</si>
  <si>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</si>
  <si>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</si>
  <si>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</si>
  <si>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</si>
  <si>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</si>
  <si>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</si>
  <si>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</si>
  <si>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</si>
  <si>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</si>
  <si>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</si>
  <si>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</si>
  <si>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</si>
  <si>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</si>
  <si>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</si>
  <si>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</si>
  <si>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</si>
  <si>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</si>
  <si>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</si>
  <si>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</si>
  <si>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</si>
  <si>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</si>
  <si>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</si>
  <si>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</si>
  <si>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</si>
  <si>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</si>
  <si>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</si>
  <si>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</si>
  <si>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</si>
  <si>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</si>
  <si>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</si>
  <si>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</si>
  <si>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</si>
  <si>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</si>
  <si>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</si>
  <si>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</si>
  <si>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</si>
  <si>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</si>
  <si>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</si>
  <si>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</si>
  <si>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</si>
  <si>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</si>
  <si>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</si>
  <si>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</si>
  <si>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</si>
  <si>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</si>
  <si>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</si>
  <si>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</si>
  <si>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</si>
  <si>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</si>
  <si>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</si>
  <si>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</si>
  <si>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</si>
  <si>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</si>
  <si>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</si>
  <si>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</si>
  <si>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</si>
  <si>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</si>
  <si>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</si>
  <si>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</si>
  <si>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</si>
  <si>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</si>
  <si>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</si>
  <si>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</si>
  <si>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</si>
  <si>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</si>
  <si>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</si>
  <si>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</si>
  <si>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</si>
  <si>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</si>
  <si>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</si>
  <si>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</si>
  <si>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</si>
  <si>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</si>
  <si>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</si>
  <si>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</si>
  <si>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</si>
  <si>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</si>
  <si>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</si>
  <si>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</si>
  <si>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</si>
  <si>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</si>
  <si>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</si>
  <si>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</si>
  <si>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</si>
  <si>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</si>
  <si>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</si>
  <si>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</si>
  <si>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</si>
  <si>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</si>
  <si>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</si>
  <si>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</si>
  <si>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</si>
  <si>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</si>
  <si>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</si>
  <si>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</si>
  <si>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</si>
  <si>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</si>
  <si>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</si>
  <si>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</si>
  <si>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</si>
  <si>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</si>
  <si>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</si>
  <si>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</si>
  <si>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</si>
  <si>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</si>
  <si>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</si>
  <si>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</si>
  <si>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</si>
  <si>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</si>
  <si>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</si>
  <si>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</si>
  <si>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</si>
  <si>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</si>
  <si>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</si>
  <si>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</si>
  <si>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</si>
  <si>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</si>
  <si>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</si>
  <si>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</si>
  <si>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</si>
  <si>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</si>
  <si>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</si>
  <si>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</si>
  <si>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</si>
  <si>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</si>
  <si>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</si>
  <si>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</si>
  <si>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</si>
  <si>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</si>
  <si>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</si>
  <si>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</si>
  <si>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</si>
  <si>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</si>
  <si>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</si>
  <si>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</si>
  <si>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</si>
  <si>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</si>
  <si>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</si>
  <si>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</si>
  <si>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</si>
  <si>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</si>
  <si>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</si>
  <si>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</si>
  <si>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</si>
  <si>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</si>
  <si>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</si>
  <si>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</si>
  <si>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</si>
  <si>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</si>
  <si>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</si>
  <si>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</si>
  <si>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</si>
  <si>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</si>
  <si>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</si>
  <si>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</si>
  <si>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</si>
  <si>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</si>
  <si>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</si>
  <si>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</si>
  <si>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</si>
  <si>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</si>
  <si>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</si>
  <si>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</si>
  <si>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</si>
  <si>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</si>
  <si>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</si>
  <si>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</si>
  <si>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</si>
  <si>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</si>
  <si>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</si>
  <si>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</si>
  <si>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</si>
  <si>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</si>
  <si>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</si>
  <si>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</si>
  <si>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</si>
  <si>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</si>
  <si>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</si>
  <si>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</si>
  <si>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</si>
  <si>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</si>
  <si>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</si>
  <si>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</si>
  <si>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</si>
  <si>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</si>
  <si>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</si>
  <si>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</si>
  <si>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</si>
  <si>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</si>
  <si>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</si>
  <si>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</si>
  <si>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</si>
  <si>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</si>
  <si>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</si>
  <si>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</si>
  <si>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</si>
  <si>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</si>
  <si>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</si>
  <si>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</si>
  <si>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</si>
  <si>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</si>
  <si>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</si>
  <si>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</si>
  <si>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</si>
  <si>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</si>
  <si>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</si>
  <si>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</si>
  <si>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</si>
  <si>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</si>
  <si>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</si>
  <si>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</si>
  <si>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</si>
  <si>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</si>
  <si>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</si>
  <si>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</si>
  <si>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</si>
  <si>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</si>
  <si>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</si>
  <si>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</si>
  <si>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</si>
  <si>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</si>
  <si>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</si>
  <si>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</si>
  <si>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</si>
  <si>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</si>
  <si>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</si>
  <si>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</si>
  <si>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</si>
  <si>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</si>
  <si>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</si>
  <si>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</si>
  <si>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</si>
  <si>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</si>
  <si>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</si>
  <si>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</si>
  <si>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</si>
  <si>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</si>
  <si>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</si>
  <si>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</si>
  <si>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</si>
  <si>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</si>
  <si>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</si>
  <si>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</si>
  <si>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</si>
  <si>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</si>
  <si>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</si>
  <si>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</si>
  <si>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</si>
  <si>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</si>
  <si>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</si>
  <si>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</si>
  <si>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</si>
  <si>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</si>
  <si>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</si>
  <si>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</si>
  <si>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</si>
  <si>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</si>
  <si>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</si>
  <si>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</si>
  <si>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</si>
  <si>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</si>
  <si>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</si>
  <si>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</si>
  <si>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</si>
  <si>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</si>
  <si>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</si>
  <si>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</si>
  <si>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</si>
  <si>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</si>
  <si>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</si>
  <si>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</si>
  <si>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</si>
  <si>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</si>
  <si>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</si>
  <si>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</si>
  <si>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</si>
  <si>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</si>
  <si>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</si>
  <si>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</si>
  <si>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</si>
  <si>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</si>
  <si>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</si>
  <si>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</si>
  <si>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</si>
  <si>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</si>
  <si>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</si>
  <si>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</si>
  <si>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</si>
  <si>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</si>
  <si>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</si>
  <si>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</si>
  <si>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</si>
  <si>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</si>
  <si>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</si>
  <si>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</si>
  <si>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</si>
  <si>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</si>
  <si>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</si>
  <si>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</si>
  <si>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</si>
  <si>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</si>
  <si>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</si>
  <si>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</si>
  <si>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</si>
  <si>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</si>
  <si>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</si>
  <si>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</si>
  <si>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</si>
  <si>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</si>
  <si>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</si>
  <si>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</si>
  <si>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</si>
  <si>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</si>
  <si>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</si>
  <si>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</si>
  <si>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</si>
  <si>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</si>
  <si>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</si>
  <si>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</si>
  <si>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</si>
  <si>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</si>
  <si>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</si>
  <si>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</si>
  <si>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</si>
  <si>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</si>
  <si>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</si>
  <si>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</si>
  <si>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</si>
  <si>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</si>
  <si>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</si>
  <si>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</si>
  <si>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</si>
  <si>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</si>
  <si>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</si>
  <si>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</si>
  <si>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</si>
  <si>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</si>
  <si>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</si>
  <si>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</si>
  <si>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</si>
  <si>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</si>
  <si>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</si>
  <si>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</si>
  <si>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</si>
  <si>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</si>
  <si>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</si>
  <si>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</si>
  <si>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</si>
  <si>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</si>
  <si>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</si>
  <si>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</si>
  <si>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</si>
  <si>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</si>
  <si>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</si>
  <si>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</si>
  <si>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</si>
  <si>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</si>
  <si>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</si>
  <si>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</si>
  <si>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</si>
  <si>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</si>
  <si>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</si>
  <si>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</si>
  <si>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</si>
  <si>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</si>
  <si>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</si>
  <si>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</si>
  <si>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</si>
  <si>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</si>
  <si>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</si>
  <si>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</si>
  <si>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</si>
  <si>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</si>
  <si>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</si>
  <si>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</si>
  <si>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</si>
  <si>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</si>
  <si>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</si>
  <si>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</si>
  <si>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</si>
  <si>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</si>
  <si>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</si>
  <si>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</si>
  <si>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</si>
  <si>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</si>
  <si>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</si>
  <si>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</si>
  <si>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</si>
  <si>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</si>
  <si>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</si>
  <si>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</si>
  <si>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</si>
  <si>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</si>
  <si>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</si>
  <si>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</si>
  <si>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</si>
  <si>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</si>
  <si>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</si>
  <si>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</si>
  <si>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</si>
  <si>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</si>
  <si>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</si>
  <si>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</si>
  <si>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</si>
  <si>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</si>
  <si>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</si>
  <si>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</si>
  <si>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</si>
  <si>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</si>
  <si>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</si>
  <si>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</si>
  <si>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</si>
  <si>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</si>
  <si>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</si>
  <si>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</si>
  <si>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</si>
  <si>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</si>
  <si>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</si>
  <si>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</si>
  <si>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</si>
  <si>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</si>
  <si>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</si>
  <si>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</si>
  <si>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</si>
  <si>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</si>
  <si>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</si>
  <si>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</si>
  <si>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</si>
  <si>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</si>
  <si>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</si>
  <si>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</si>
  <si>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</si>
  <si>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</si>
  <si>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</si>
  <si>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</si>
  <si>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</si>
  <si>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</si>
  <si>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</si>
  <si>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</si>
  <si>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</si>
  <si>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</si>
  <si>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</si>
  <si>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</si>
  <si>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</si>
  <si>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</si>
  <si>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</si>
  <si>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</si>
  <si>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</si>
  <si>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</si>
  <si>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</si>
  <si>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</si>
  <si>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</si>
  <si>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</si>
  <si>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</si>
  <si>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</si>
  <si>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</si>
  <si>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</si>
  <si>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</si>
  <si>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</si>
  <si>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</si>
  <si>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</si>
  <si>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</si>
  <si>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</si>
  <si>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</si>
  <si>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</si>
  <si>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</si>
  <si>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</si>
  <si>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</si>
  <si>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</si>
  <si>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</si>
  <si>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</si>
  <si>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</si>
  <si>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</si>
  <si>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</si>
  <si>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</si>
  <si>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</si>
  <si>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</si>
  <si>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</si>
  <si>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</si>
  <si>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</si>
  <si>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</si>
  <si>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</si>
  <si>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</si>
  <si>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</si>
  <si>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</si>
  <si>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</si>
  <si>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</si>
  <si>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</si>
  <si>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</si>
  <si>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</si>
  <si>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</si>
  <si>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</si>
  <si>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</si>
  <si>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</si>
  <si>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</si>
  <si>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</si>
  <si>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</si>
  <si>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</si>
  <si>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</si>
  <si>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</si>
  <si>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</si>
  <si>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</si>
  <si>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</si>
  <si>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</si>
  <si>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</si>
  <si>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</si>
  <si>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</si>
  <si>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</si>
  <si>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</si>
  <si>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</si>
  <si>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</si>
  <si>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</si>
  <si>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</si>
  <si>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</si>
  <si>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</si>
  <si>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</si>
  <si>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</si>
  <si>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</si>
  <si>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</si>
  <si>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</si>
  <si>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</si>
  <si>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</si>
  <si>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</si>
  <si>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</si>
  <si>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</si>
  <si>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</si>
  <si>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</si>
  <si>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</si>
  <si>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</si>
  <si>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</si>
  <si>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</si>
  <si>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</si>
  <si>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</si>
  <si>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</si>
  <si>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</si>
  <si>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</si>
  <si>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</si>
  <si>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</si>
  <si>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</si>
  <si>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</si>
  <si>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</si>
  <si>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</si>
  <si>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</si>
  <si>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</si>
  <si>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</si>
  <si>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</si>
  <si>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</si>
  <si>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</si>
  <si>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</si>
  <si>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</si>
  <si>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</si>
  <si>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</si>
  <si>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</si>
  <si>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</si>
  <si>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</si>
  <si>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</si>
  <si>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</si>
  <si>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</si>
  <si>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</si>
  <si>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</si>
  <si>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</si>
  <si>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</si>
  <si>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</si>
  <si>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</si>
  <si>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</si>
  <si>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</si>
  <si>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</si>
  <si>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</si>
  <si>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</si>
  <si>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</si>
  <si>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</si>
  <si>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</si>
  <si>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</si>
  <si>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</si>
  <si>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</si>
  <si>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</si>
  <si>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</si>
  <si>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</si>
  <si>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</si>
  <si>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</si>
  <si>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</si>
  <si>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</si>
  <si>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</si>
  <si>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</si>
  <si>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</si>
  <si>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</si>
  <si>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</si>
  <si>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</si>
  <si>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</si>
  <si>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</si>
  <si>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</si>
  <si>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</si>
  <si>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</si>
  <si>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</si>
  <si>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</si>
  <si>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</si>
  <si>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</si>
  <si>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</si>
  <si>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</si>
  <si>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</si>
  <si>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</si>
  <si>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</si>
  <si>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</si>
  <si>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</si>
  <si>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</si>
  <si>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</si>
  <si>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</si>
  <si>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</si>
  <si>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</si>
  <si>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</si>
  <si>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</si>
  <si>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</si>
  <si>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</si>
  <si>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</si>
  <si>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</si>
  <si>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</si>
  <si>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</si>
  <si>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</si>
  <si>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</si>
  <si>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</si>
  <si>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</si>
  <si>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</si>
  <si>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</si>
  <si>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</si>
  <si>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</si>
  <si>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</si>
  <si>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</si>
  <si>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</si>
  <si>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</si>
  <si>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</si>
  <si>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</si>
  <si>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</si>
  <si>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</si>
  <si>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</si>
  <si>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</si>
  <si>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</si>
  <si>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</si>
  <si>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</si>
  <si>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</si>
  <si>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</si>
  <si>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</si>
  <si>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</si>
  <si>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</si>
  <si>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</si>
  <si>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</si>
  <si>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</si>
  <si>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</si>
  <si>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</si>
  <si>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</si>
  <si>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</si>
  <si>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</si>
  <si>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</si>
  <si>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</si>
  <si>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</si>
  <si>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</si>
  <si>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</si>
  <si>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</si>
  <si>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</si>
  <si>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</si>
  <si>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</si>
  <si>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</si>
  <si>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</si>
  <si>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</si>
  <si>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</si>
  <si>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</si>
  <si>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</si>
  <si>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</si>
  <si>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</si>
  <si>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</si>
  <si>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</si>
  <si>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</si>
  <si>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</si>
  <si>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</si>
  <si>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</si>
  <si>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</si>
  <si>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</si>
  <si>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</si>
  <si>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</si>
  <si>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</si>
  <si>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</si>
  <si>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</si>
  <si>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</si>
  <si>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</si>
  <si>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</si>
  <si>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</si>
  <si>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</si>
  <si>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</si>
  <si>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</si>
  <si>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</si>
  <si>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</si>
  <si>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</si>
  <si>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</si>
  <si>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</si>
  <si>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</si>
  <si>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</si>
  <si>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</si>
  <si>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</si>
  <si>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</si>
  <si>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</si>
  <si>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</si>
  <si>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</si>
  <si>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</si>
  <si>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</si>
  <si>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</si>
  <si>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</si>
  <si>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</si>
  <si>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</si>
  <si>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</si>
  <si>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</si>
  <si>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</si>
  <si>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</si>
  <si>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</si>
  <si>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</si>
  <si>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</si>
  <si>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</si>
  <si>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</si>
  <si>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</si>
  <si>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</si>
  <si>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</si>
  <si>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</si>
  <si>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</si>
  <si>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</si>
  <si>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</si>
  <si>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</si>
  <si>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</si>
  <si>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</si>
  <si>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</si>
  <si>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</si>
  <si>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</si>
  <si>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</si>
  <si>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</si>
  <si>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</si>
  <si>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</si>
  <si>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</si>
  <si>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</si>
  <si>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</si>
  <si>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</si>
  <si>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</si>
  <si>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</si>
  <si>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</si>
  <si>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</si>
  <si>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</si>
  <si>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</si>
  <si>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</si>
  <si>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</si>
  <si>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</si>
  <si>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</si>
  <si>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</si>
  <si>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</si>
  <si>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</si>
  <si>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</si>
  <si>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</si>
  <si>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</si>
  <si>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</si>
  <si>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</si>
  <si>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</si>
  <si>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</si>
  <si>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</si>
  <si>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</si>
  <si>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</si>
  <si>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</si>
  <si>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</si>
  <si>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</si>
  <si>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</si>
  <si>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</si>
  <si>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</si>
  <si>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</si>
  <si>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</si>
  <si>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</si>
  <si>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</si>
  <si>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</si>
  <si>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</si>
  <si>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</si>
  <si>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</si>
  <si>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</si>
  <si>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</si>
  <si>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</si>
  <si>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</si>
  <si>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</si>
  <si>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</si>
  <si>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</si>
  <si>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</si>
  <si>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</si>
  <si>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</si>
  <si>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</si>
  <si>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</si>
  <si>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</si>
  <si>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</si>
  <si>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</si>
  <si>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</si>
  <si>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</si>
  <si>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</si>
  <si>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</si>
  <si>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</si>
  <si>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</si>
  <si>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</si>
  <si>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</si>
  <si>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</si>
  <si>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</si>
  <si>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</si>
  <si>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</si>
  <si>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</si>
  <si>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</si>
  <si>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</si>
  <si>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</si>
  <si>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</si>
  <si>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</si>
  <si>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</si>
  <si>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</si>
  <si>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</si>
  <si>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</si>
  <si>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</si>
  <si>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</si>
  <si>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</si>
  <si>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</si>
  <si>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</si>
  <si>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</si>
  <si>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</si>
  <si>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</si>
  <si>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</si>
  <si>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</si>
  <si>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</si>
  <si>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</si>
  <si>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</si>
  <si>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</si>
  <si>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</si>
  <si>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</si>
  <si>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</si>
  <si>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</si>
  <si>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</si>
  <si>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</si>
  <si>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</si>
  <si>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</si>
  <si>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</si>
  <si>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</si>
  <si>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</si>
  <si>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</si>
  <si>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</si>
  <si>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</si>
  <si>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</si>
  <si>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</si>
  <si>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</si>
  <si>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</si>
  <si>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</si>
  <si>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</si>
  <si>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</si>
  <si>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</si>
  <si>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</si>
  <si>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</si>
  <si>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</si>
  <si>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</si>
  <si>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</si>
  <si>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</si>
  <si>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</si>
  <si>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</si>
  <si>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</si>
  <si>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</si>
  <si>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</si>
  <si>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</si>
  <si>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</si>
  <si>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</si>
  <si>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</si>
  <si>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</si>
  <si>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</si>
  <si>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</si>
  <si>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</si>
  <si>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</si>
  <si>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</si>
  <si>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</si>
  <si>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</si>
  <si>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</si>
  <si>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</si>
  <si>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</si>
  <si>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</si>
  <si>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</si>
  <si>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</si>
  <si>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</si>
  <si>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</si>
  <si>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</si>
  <si>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</si>
  <si>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</si>
  <si>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</si>
  <si>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</si>
  <si>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</si>
  <si>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</si>
  <si>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</si>
  <si>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</si>
  <si>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</si>
  <si>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</si>
  <si>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</si>
  <si>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</si>
  <si>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</si>
  <si>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</si>
  <si>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</si>
  <si>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</si>
  <si>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</si>
  <si>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</si>
  <si>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</si>
  <si>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</si>
  <si>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</si>
  <si>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</si>
  <si>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</si>
  <si>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</si>
  <si>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</si>
  <si>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</si>
  <si>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</si>
  <si>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</si>
  <si>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</si>
  <si>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</si>
  <si>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</si>
  <si>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</si>
  <si>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</si>
  <si>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</si>
  <si>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</si>
  <si>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</si>
  <si>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</si>
  <si>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</si>
  <si>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</si>
  <si>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</si>
  <si>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</si>
  <si>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</si>
  <si>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</si>
  <si>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</si>
  <si>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</si>
  <si>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</si>
  <si>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</si>
  <si>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</si>
  <si>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</si>
  <si>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</si>
  <si>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</si>
  <si>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</si>
  <si>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</si>
  <si>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</si>
  <si>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</si>
  <si>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</si>
  <si>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</si>
  <si>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</si>
  <si>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</si>
  <si>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</si>
  <si>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</si>
  <si>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</si>
  <si>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</si>
  <si>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</si>
  <si>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</si>
  <si>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</si>
  <si>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</si>
  <si>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</si>
  <si>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</si>
  <si>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</si>
  <si>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</si>
  <si>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</si>
  <si>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</si>
  <si>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</si>
  <si>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</si>
  <si>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</si>
  <si>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</si>
  <si>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</si>
  <si>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</si>
  <si>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</si>
  <si>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</si>
  <si>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</si>
  <si>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</si>
  <si>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</si>
  <si>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</si>
  <si>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</si>
  <si>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</si>
  <si>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</si>
  <si>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</si>
  <si>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</si>
  <si>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</si>
  <si>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</si>
  <si>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</si>
  <si>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</si>
  <si>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</si>
  <si>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</si>
  <si>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</si>
  <si>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</si>
  <si>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</si>
  <si>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</si>
  <si>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</si>
  <si>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</si>
  <si>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</si>
  <si>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</si>
  <si>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</si>
  <si>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</si>
  <si>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</si>
  <si>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</si>
  <si>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</si>
  <si>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</si>
  <si>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</si>
  <si>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</si>
  <si>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</si>
  <si>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</si>
  <si>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</si>
  <si>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</si>
  <si>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</si>
  <si>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</si>
  <si>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</si>
  <si>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</si>
  <si>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</si>
  <si>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</si>
  <si>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</si>
  <si>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</si>
  <si>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</si>
  <si>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</si>
  <si>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</si>
  <si>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</si>
  <si>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</si>
  <si>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</si>
  <si>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</si>
  <si>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</si>
  <si>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</si>
  <si>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</si>
  <si>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</si>
  <si>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</si>
  <si>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</si>
  <si>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</si>
  <si>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</si>
  <si>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</si>
  <si>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</si>
  <si>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</si>
  <si>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</si>
  <si>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</si>
  <si>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</si>
  <si>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</si>
  <si>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</si>
  <si>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</si>
  <si>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</si>
  <si>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</si>
  <si>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</si>
  <si>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</si>
  <si>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</si>
  <si>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</si>
  <si>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</si>
  <si>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</si>
  <si>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</si>
  <si>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</si>
  <si>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</si>
  <si>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</si>
  <si>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</si>
  <si>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</si>
  <si>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</si>
  <si>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</si>
  <si>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</si>
  <si>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</si>
  <si>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</si>
  <si>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</si>
  <si>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</si>
  <si>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</si>
  <si>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</si>
  <si>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</si>
  <si>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</si>
  <si>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</si>
  <si>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</si>
  <si>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</si>
  <si>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</si>
  <si>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</si>
  <si>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</si>
  <si>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</si>
  <si>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</si>
  <si>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</si>
  <si>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</si>
  <si>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</si>
  <si>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</si>
  <si>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</si>
  <si>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</si>
  <si>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</si>
  <si>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</si>
  <si>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</si>
  <si>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</si>
  <si>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</si>
  <si>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</si>
  <si>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</si>
  <si>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</si>
  <si>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</si>
  <si>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</si>
  <si>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</si>
  <si>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</si>
  <si>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</si>
  <si>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</si>
  <si>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</si>
  <si>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</si>
  <si>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</si>
  <si>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</si>
  <si>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</si>
  <si>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</si>
  <si>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</si>
  <si>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</si>
  <si>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</si>
  <si>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</si>
  <si>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</si>
  <si>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</si>
  <si>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</si>
  <si>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</si>
  <si>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</si>
  <si>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</si>
  <si>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</si>
  <si>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</si>
  <si>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</si>
  <si>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</si>
  <si>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</si>
  <si>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</si>
  <si>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</si>
  <si>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</si>
  <si>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</si>
  <si>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</si>
  <si>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</si>
  <si>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</si>
  <si>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</si>
  <si>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</si>
  <si>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</si>
  <si>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</si>
  <si>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</si>
  <si>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</si>
  <si>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</si>
  <si>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</si>
  <si>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</si>
  <si>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</si>
  <si>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</si>
  <si>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</si>
  <si>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</si>
  <si>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</si>
  <si>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</si>
  <si>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</si>
  <si>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</si>
  <si>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</si>
  <si>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</si>
  <si>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</si>
  <si>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</si>
  <si>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</si>
  <si>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</si>
  <si>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</si>
  <si>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</si>
  <si>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</si>
  <si>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</si>
  <si>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</si>
  <si>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</si>
  <si>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</si>
  <si>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</si>
  <si>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</si>
  <si>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</si>
  <si>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</si>
  <si>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</si>
  <si>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</si>
  <si>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</si>
  <si>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</si>
  <si>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</si>
  <si>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</si>
  <si>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</si>
  <si>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</si>
  <si>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</si>
  <si>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</si>
  <si>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</si>
  <si>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</si>
  <si>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</si>
  <si>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</si>
  <si>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</si>
  <si>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</si>
  <si>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</si>
  <si>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</si>
  <si>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</si>
  <si>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</si>
  <si>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</si>
  <si>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</si>
  <si>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</si>
  <si>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</si>
  <si>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</si>
  <si>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</si>
  <si>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</si>
  <si>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</si>
  <si>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</si>
  <si>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</si>
  <si>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</si>
  <si>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</si>
  <si>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</si>
  <si>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</si>
  <si>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</si>
  <si>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</si>
  <si>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</si>
  <si>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</si>
  <si>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</si>
  <si>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</si>
  <si>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</si>
  <si>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</si>
  <si>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</si>
  <si>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</si>
  <si>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</si>
  <si>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</si>
  <si>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</si>
  <si>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</si>
  <si>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</si>
  <si>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</si>
  <si>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</si>
  <si>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</si>
  <si>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</si>
  <si>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</si>
  <si>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</si>
  <si>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</si>
  <si>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</si>
  <si>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</si>
  <si>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</si>
  <si>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</si>
  <si>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</si>
  <si>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</si>
  <si>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</si>
  <si>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</si>
  <si>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</si>
  <si>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</si>
  <si>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</si>
  <si>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</si>
  <si>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</si>
  <si>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</si>
  <si>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</si>
  <si>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</si>
  <si>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</si>
  <si>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</si>
  <si>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</si>
  <si>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</si>
  <si>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</si>
  <si>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</si>
  <si>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</si>
  <si>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</si>
  <si>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</si>
  <si>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</si>
  <si>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</si>
  <si>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</si>
  <si>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</si>
  <si>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</si>
  <si>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</si>
  <si>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</si>
  <si>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</si>
  <si>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</si>
  <si>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</si>
  <si>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</si>
  <si>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</si>
  <si>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</si>
  <si>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</si>
  <si>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</si>
  <si>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</si>
  <si>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</si>
  <si>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</si>
  <si>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</si>
  <si>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</si>
  <si>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</si>
  <si>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</si>
  <si>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</si>
  <si>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</si>
  <si>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</si>
  <si>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</si>
  <si>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</si>
  <si>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</si>
  <si>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</si>
  <si>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</si>
  <si>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</si>
  <si>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</si>
  <si>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</si>
  <si>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</si>
  <si>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</si>
  <si>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</si>
  <si>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</si>
  <si>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</si>
  <si>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</si>
  <si>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</si>
  <si>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</si>
  <si>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</si>
  <si>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</si>
  <si>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</si>
  <si>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</si>
  <si>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</si>
  <si>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</si>
  <si>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</si>
  <si>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</si>
  <si>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</si>
  <si>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</si>
  <si>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</si>
  <si>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</si>
  <si>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</si>
  <si>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</si>
  <si>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</si>
  <si>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</si>
  <si>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</si>
  <si>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</si>
  <si>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</si>
  <si>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</si>
  <si>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</si>
  <si>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</si>
  <si>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</si>
  <si>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</si>
  <si>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</si>
  <si>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</si>
  <si>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</si>
  <si>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</si>
  <si>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</si>
  <si>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</si>
  <si>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</si>
  <si>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</si>
  <si>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</si>
  <si>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</si>
  <si>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</si>
  <si>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</si>
  <si>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</si>
  <si>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</si>
  <si>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</si>
  <si>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</si>
  <si>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</si>
  <si>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</si>
  <si>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</si>
  <si>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</si>
  <si>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</si>
  <si>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</si>
  <si>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</si>
  <si>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</si>
  <si>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</si>
  <si>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</si>
  <si>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</si>
  <si>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</si>
  <si>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</si>
  <si>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</si>
  <si>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</si>
  <si>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</si>
  <si>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</si>
  <si>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</si>
  <si>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</si>
  <si>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</si>
  <si>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</si>
  <si>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</si>
  <si>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</si>
  <si>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</si>
  <si>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</si>
  <si>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</si>
  <si>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</si>
  <si>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</si>
  <si>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</si>
  <si>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</si>
  <si>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</si>
  <si>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</si>
  <si>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</si>
  <si>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</si>
  <si>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</si>
  <si>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</si>
  <si>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</si>
  <si>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</si>
  <si>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</si>
  <si>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</si>
  <si>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</si>
  <si>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</si>
  <si>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</si>
  <si>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</si>
  <si>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</si>
  <si>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</si>
  <si>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</si>
  <si>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</si>
  <si>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</si>
  <si>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</si>
  <si>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</si>
  <si>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</si>
  <si>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</si>
  <si>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</si>
  <si>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</si>
  <si>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</si>
  <si>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</si>
  <si>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</si>
  <si>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</si>
  <si>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</si>
  <si>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</si>
  <si>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</si>
  <si>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</si>
  <si>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</si>
  <si>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</si>
  <si>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</si>
  <si>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</si>
  <si>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</si>
  <si>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</si>
  <si>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</si>
  <si>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</si>
  <si>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</si>
  <si>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</si>
  <si>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</si>
  <si>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</si>
  <si>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</si>
  <si>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</si>
  <si>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</si>
  <si>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</si>
  <si>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</si>
  <si>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</si>
  <si>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</si>
  <si>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</si>
  <si>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</si>
  <si>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</si>
  <si>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</si>
  <si>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</si>
  <si>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</si>
  <si>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</si>
  <si>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</si>
  <si>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</si>
  <si>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</si>
  <si>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</si>
  <si>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</si>
  <si>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</si>
  <si>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</si>
  <si>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</si>
  <si>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</si>
  <si>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</si>
  <si>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</si>
  <si>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</si>
  <si>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</si>
  <si>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</si>
  <si>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</si>
  <si>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</si>
  <si>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</si>
  <si>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</si>
  <si>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</si>
  <si>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</si>
  <si>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</si>
  <si>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</si>
  <si>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</si>
  <si>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</si>
  <si>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</si>
  <si>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</si>
  <si>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</si>
  <si>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</si>
  <si>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</si>
  <si>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</si>
  <si>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</si>
  <si>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</si>
  <si>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</si>
  <si>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</si>
  <si>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</si>
  <si>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</si>
  <si>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</si>
  <si>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</si>
  <si>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</si>
  <si>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</si>
  <si>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</si>
  <si>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</si>
  <si>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</si>
  <si>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</si>
  <si>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</si>
  <si>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</si>
  <si>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</si>
  <si>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</si>
  <si>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</si>
  <si>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</si>
  <si>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</si>
  <si>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</si>
  <si>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</si>
  <si>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</si>
  <si>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</si>
  <si>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</si>
  <si>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</si>
  <si>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</si>
  <si>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</si>
  <si>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</si>
  <si>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</si>
  <si>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</si>
  <si>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</si>
  <si>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</si>
  <si>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</si>
  <si>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</si>
  <si>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</si>
  <si>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</si>
  <si>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</si>
  <si>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</si>
  <si>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</si>
  <si>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</si>
  <si>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</si>
  <si>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</si>
  <si>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</si>
  <si>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</si>
  <si>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</si>
  <si>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</si>
  <si>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</si>
  <si>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</si>
  <si>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</si>
  <si>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</si>
  <si>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</si>
  <si>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</si>
  <si>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</si>
  <si>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</si>
  <si>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</si>
  <si>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</si>
  <si>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</si>
  <si>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</si>
  <si>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</si>
  <si>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</si>
  <si>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</si>
  <si>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</si>
  <si>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</si>
  <si>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</si>
  <si>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</si>
  <si>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</si>
  <si>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</si>
  <si>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</si>
  <si>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</si>
  <si>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</si>
  <si>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</si>
  <si>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</si>
  <si>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</si>
  <si>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</si>
  <si>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</si>
  <si>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</si>
  <si>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</si>
  <si>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</si>
  <si>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</si>
  <si>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</si>
  <si>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</si>
  <si>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</si>
  <si>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</si>
  <si>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</si>
  <si>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</si>
  <si>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</si>
  <si>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</si>
  <si>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</si>
  <si>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</si>
  <si>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</si>
  <si>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</si>
  <si>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</si>
  <si>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</si>
  <si>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</si>
  <si>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</si>
  <si>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</si>
  <si>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</si>
  <si>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</si>
  <si>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</si>
  <si>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</si>
  <si>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</si>
  <si>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</si>
  <si>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</si>
  <si>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</si>
  <si>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</si>
  <si>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</si>
  <si>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</si>
  <si>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</si>
  <si>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</si>
  <si>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</si>
  <si>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</si>
  <si>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</si>
  <si>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</si>
  <si>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</si>
  <si>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</si>
  <si>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</si>
  <si>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</si>
  <si>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</si>
  <si>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</si>
  <si>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</si>
  <si>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</si>
  <si>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</si>
  <si>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</si>
  <si>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</si>
  <si>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</si>
  <si>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</si>
  <si>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</si>
  <si>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</si>
  <si>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</si>
  <si>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</si>
  <si>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</si>
  <si>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</si>
  <si>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</si>
  <si>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</si>
  <si>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</si>
  <si>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</si>
  <si>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</si>
  <si>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</si>
  <si>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</si>
  <si>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</si>
  <si>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</si>
  <si>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</si>
  <si>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</si>
  <si>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</si>
  <si>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</si>
  <si>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</si>
  <si>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</si>
  <si>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</si>
  <si>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</si>
  <si>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</si>
  <si>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</si>
  <si>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</si>
  <si>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</si>
  <si>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</si>
  <si>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</si>
  <si>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</si>
  <si>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</si>
  <si>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</si>
  <si>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</si>
  <si>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</si>
  <si>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</si>
  <si>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</si>
  <si>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</si>
  <si>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</si>
  <si>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</si>
  <si>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</si>
  <si>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</si>
  <si>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</si>
  <si>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</si>
  <si>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</si>
  <si>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</si>
  <si>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</si>
  <si>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</si>
  <si>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</si>
  <si>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</si>
  <si>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</si>
  <si>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</si>
  <si>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</si>
  <si>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</si>
  <si>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</si>
  <si>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</si>
  <si>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</si>
  <si>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</si>
  <si>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</si>
  <si>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</si>
  <si>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</si>
  <si>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</si>
  <si>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</si>
  <si>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</si>
  <si>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</si>
  <si>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</si>
  <si>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</si>
  <si>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</si>
  <si>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</si>
  <si>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</si>
  <si>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</si>
  <si>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</si>
  <si>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</si>
  <si>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</si>
  <si>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</si>
  <si>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</si>
  <si>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</si>
  <si>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</si>
  <si>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</si>
  <si>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</si>
  <si>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</si>
  <si>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</si>
  <si>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</si>
  <si>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</si>
  <si>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</si>
  <si>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</si>
  <si>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</si>
  <si>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</si>
  <si>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</si>
  <si>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</si>
  <si>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</si>
  <si>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</si>
  <si>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</si>
  <si>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</si>
  <si>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</si>
  <si>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</si>
  <si>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</si>
  <si>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</si>
  <si>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</si>
  <si>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</si>
  <si>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</si>
  <si>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</si>
  <si>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</si>
  <si>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</si>
  <si>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</si>
  <si>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</si>
  <si>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</si>
  <si>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</si>
  <si>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</si>
  <si>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</si>
  <si>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</si>
  <si>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</si>
  <si>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</si>
  <si>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</si>
  <si>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</si>
  <si>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</si>
  <si>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</si>
  <si>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</si>
  <si>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</si>
  <si>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</si>
  <si>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</si>
  <si>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</si>
  <si>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</si>
  <si>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</si>
  <si>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</si>
  <si>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</si>
  <si>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</si>
  <si>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</si>
  <si>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</si>
  <si>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</si>
  <si>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</si>
  <si>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</si>
  <si>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</si>
  <si>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</si>
  <si>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</si>
  <si>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</si>
  <si>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</si>
  <si>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</si>
  <si>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</si>
  <si>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</si>
  <si>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</si>
  <si>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</si>
  <si>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</si>
  <si>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</si>
  <si>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</si>
  <si>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</si>
  <si>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</si>
  <si>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</si>
  <si>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</si>
  <si>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</si>
  <si>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</si>
  <si>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</si>
  <si>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</si>
  <si>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</si>
  <si>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</si>
  <si>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</si>
  <si>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</si>
  <si>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</si>
  <si>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</si>
  <si>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</si>
  <si>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</si>
  <si>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</si>
  <si>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</si>
  <si>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</si>
  <si>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</si>
  <si>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</si>
  <si>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</si>
  <si>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</si>
  <si>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</si>
  <si>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</si>
  <si>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</si>
  <si>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</si>
  <si>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</si>
  <si>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</si>
  <si>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</si>
  <si>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</si>
  <si>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</si>
  <si>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</si>
  <si>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</si>
  <si>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</si>
  <si>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</si>
  <si>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</si>
  <si>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</si>
  <si>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</si>
  <si>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</si>
  <si>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</si>
  <si>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</si>
  <si>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</si>
  <si>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</si>
  <si>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</si>
  <si>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</si>
  <si>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</si>
  <si>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</si>
  <si>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</si>
  <si>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</si>
  <si>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</si>
  <si>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</si>
  <si>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</si>
  <si>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</si>
  <si>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</si>
  <si>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</si>
  <si>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</si>
  <si>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</si>
  <si>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</si>
  <si>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</si>
  <si>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</si>
  <si>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</si>
  <si>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</si>
  <si>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</si>
  <si>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</si>
  <si>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</si>
  <si>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</si>
  <si>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</si>
  <si>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</si>
  <si>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</si>
  <si>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</si>
  <si>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</si>
  <si>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</si>
  <si>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</si>
  <si>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</si>
  <si>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</si>
  <si>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</si>
  <si>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</si>
  <si>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</si>
  <si>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</si>
  <si>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</si>
  <si>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</si>
  <si>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</si>
  <si>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</si>
  <si>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</si>
  <si>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</si>
  <si>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</si>
  <si>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</si>
  <si>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</si>
  <si>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</si>
  <si>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</si>
  <si>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</si>
  <si>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</si>
  <si>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</si>
  <si>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</si>
  <si>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</si>
  <si>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</si>
  <si>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</si>
  <si>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</si>
  <si>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</si>
  <si>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</si>
  <si>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</si>
  <si>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</si>
  <si>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</si>
  <si>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</si>
  <si>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</si>
  <si>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</si>
  <si>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</si>
  <si>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</si>
  <si>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</si>
  <si>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</si>
  <si>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</si>
  <si>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</si>
  <si>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</si>
  <si>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</si>
  <si>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</si>
  <si>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</si>
  <si>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</si>
  <si>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</si>
  <si>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</si>
  <si>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</si>
  <si>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</si>
  <si>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</si>
  <si>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</si>
  <si>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</si>
  <si>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</si>
  <si>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</si>
  <si>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</si>
  <si>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</si>
  <si>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</si>
  <si>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</si>
  <si>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</si>
  <si>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</si>
  <si>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</si>
  <si>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</si>
  <si>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</si>
  <si>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</si>
  <si>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</si>
  <si>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</si>
  <si>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</si>
  <si>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</si>
  <si>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</si>
  <si>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</si>
  <si>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</si>
  <si>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</si>
  <si>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</si>
  <si>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</si>
  <si>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</si>
  <si>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</si>
  <si>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</si>
  <si>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</si>
  <si>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</si>
  <si>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</si>
  <si>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</si>
  <si>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</si>
  <si>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</si>
  <si>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</si>
  <si>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</si>
  <si>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</si>
  <si>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</si>
  <si>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</si>
  <si>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</si>
  <si>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</si>
  <si>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</si>
  <si>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</si>
  <si>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</si>
  <si>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</si>
  <si>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</si>
  <si>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</si>
  <si>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</si>
  <si>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</si>
  <si>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</si>
  <si>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</si>
  <si>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</si>
  <si>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</si>
  <si>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</si>
  <si>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</si>
  <si>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</si>
  <si>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</si>
  <si>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</si>
  <si>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</si>
  <si>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</si>
  <si>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</si>
  <si>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</si>
  <si>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</si>
  <si>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</si>
  <si>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</si>
  <si>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</si>
  <si>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</si>
  <si>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</si>
  <si>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</si>
  <si>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</si>
  <si>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</si>
  <si>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</si>
  <si>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</si>
  <si>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</si>
  <si>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</si>
  <si>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</si>
  <si>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</si>
  <si>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</si>
  <si>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</si>
  <si>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</si>
  <si>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</si>
  <si>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</si>
  <si>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</si>
  <si>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</si>
  <si>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</si>
  <si>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</si>
  <si>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</si>
  <si>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</si>
  <si>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</si>
  <si>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</si>
  <si>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</si>
  <si>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</si>
  <si>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</si>
  <si>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</si>
  <si>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</si>
  <si>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</si>
  <si>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</si>
  <si>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</si>
  <si>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</si>
  <si>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</si>
  <si>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</si>
  <si>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</si>
  <si>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</si>
  <si>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</si>
  <si>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</si>
  <si>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</si>
  <si>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</si>
  <si>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</si>
  <si>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</si>
  <si>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</si>
  <si>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</si>
  <si>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</si>
  <si>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</si>
  <si>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</si>
  <si>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</si>
  <si>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</si>
  <si>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</si>
  <si>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</si>
  <si>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</si>
  <si>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</si>
  <si>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</si>
  <si>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</si>
  <si>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</si>
  <si>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</si>
  <si>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</si>
  <si>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</si>
  <si>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</si>
  <si>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</si>
  <si>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</si>
  <si>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</si>
  <si>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</si>
  <si>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</si>
  <si>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</si>
  <si>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</si>
  <si>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</si>
  <si>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</si>
  <si>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</si>
  <si>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</si>
  <si>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</si>
  <si>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</si>
  <si>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</si>
  <si>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</si>
  <si>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</si>
  <si>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</si>
  <si>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</si>
  <si>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</si>
  <si>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</si>
  <si>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</si>
  <si>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</si>
  <si>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</si>
  <si>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</si>
  <si>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</si>
  <si>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</si>
  <si>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</si>
  <si>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</si>
  <si>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</si>
  <si>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</si>
  <si>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</si>
  <si>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</si>
  <si>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</si>
  <si>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</si>
  <si>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</si>
  <si>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</si>
  <si>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</si>
  <si>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</si>
  <si>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</si>
  <si>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</si>
  <si>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</si>
  <si>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</si>
  <si>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</si>
  <si>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</si>
  <si>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</si>
  <si>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</si>
  <si>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</si>
  <si>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</si>
  <si>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</si>
  <si>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</si>
  <si>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</si>
  <si>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</si>
  <si>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</si>
  <si>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</si>
  <si>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</si>
  <si>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</si>
  <si>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</si>
  <si>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</si>
  <si>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</si>
  <si>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</si>
  <si>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</si>
  <si>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</si>
  <si>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</si>
  <si>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</si>
  <si>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</si>
  <si>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</si>
  <si>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</si>
  <si>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</si>
  <si>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</si>
  <si>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</si>
  <si>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</si>
  <si>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</si>
  <si>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</si>
  <si>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</si>
  <si>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</si>
  <si>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</si>
  <si>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</si>
  <si>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</si>
  <si>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</si>
  <si>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</si>
  <si>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</si>
  <si>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</si>
  <si>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</si>
  <si>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</si>
  <si>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</si>
  <si>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</si>
  <si>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</si>
  <si>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</si>
  <si>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</si>
  <si>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</si>
  <si>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</si>
  <si>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</si>
  <si>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</si>
  <si>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</si>
  <si>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</si>
  <si>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</si>
  <si>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</si>
  <si>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</si>
  <si>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</si>
  <si>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</si>
  <si>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</si>
  <si>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</si>
  <si>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</si>
  <si>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</si>
  <si>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</si>
  <si>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</si>
  <si>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</si>
  <si>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</si>
  <si>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</si>
  <si>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</si>
  <si>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</si>
  <si>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</si>
  <si>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</si>
  <si>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</si>
  <si>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</si>
  <si>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</si>
  <si>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</si>
  <si>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</si>
  <si>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</si>
  <si>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</si>
  <si>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</si>
  <si>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</si>
  <si>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</si>
  <si>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</si>
  <si>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</si>
  <si>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</si>
  <si>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</si>
  <si>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</si>
  <si>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</si>
  <si>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</si>
  <si>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</si>
  <si>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</si>
  <si>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</si>
  <si>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</si>
  <si>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</si>
  <si>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</si>
  <si>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</si>
  <si>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</si>
  <si>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</si>
  <si>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</si>
  <si>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</si>
  <si>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</si>
  <si>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</si>
  <si>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</si>
  <si>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</si>
  <si>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</si>
  <si>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</si>
  <si>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</si>
  <si>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</si>
  <si>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</si>
  <si>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</si>
  <si>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</si>
  <si>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</si>
  <si>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</si>
  <si>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</si>
  <si>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</si>
  <si>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</si>
  <si>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</si>
  <si>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</si>
  <si>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</si>
  <si>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</si>
  <si>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</si>
  <si>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</si>
  <si>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</si>
  <si>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</si>
  <si>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</si>
  <si>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</si>
  <si>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</si>
  <si>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</si>
  <si>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</si>
  <si>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</si>
  <si>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</si>
  <si>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</si>
  <si>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</si>
  <si>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</si>
  <si>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</si>
  <si>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</si>
  <si>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</si>
  <si>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</si>
  <si>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</si>
  <si>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</si>
  <si>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</si>
  <si>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</si>
  <si>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</si>
  <si>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</si>
  <si>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</si>
  <si>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</si>
  <si>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</si>
  <si>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</si>
  <si>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</si>
  <si>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</si>
  <si>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</si>
  <si>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</si>
  <si>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</si>
  <si>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</si>
  <si>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</si>
  <si>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</si>
  <si>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</si>
  <si>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</si>
  <si>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</si>
  <si>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</si>
  <si>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</si>
  <si>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</si>
  <si>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</si>
  <si>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</si>
  <si>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</si>
  <si>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</si>
  <si>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</si>
  <si>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</si>
  <si>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</si>
  <si>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</si>
  <si>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</si>
  <si>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</si>
  <si>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</si>
  <si>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</si>
  <si>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</si>
  <si>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</si>
  <si>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</si>
  <si>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</si>
  <si>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</si>
  <si>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</si>
  <si>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</si>
  <si>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</si>
  <si>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</si>
  <si>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</si>
  <si>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</si>
  <si>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</si>
  <si>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</si>
  <si>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</si>
  <si>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</si>
  <si>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</si>
  <si>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</si>
  <si>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</si>
  <si>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</si>
  <si>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</si>
  <si>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</si>
  <si>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</si>
  <si>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</si>
  <si>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</si>
  <si>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</si>
  <si>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</si>
  <si>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</si>
  <si>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</si>
  <si>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</si>
  <si>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</si>
  <si>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</si>
  <si>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</si>
  <si>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</si>
  <si>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</si>
  <si>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</si>
  <si>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</si>
  <si>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</si>
  <si>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</si>
  <si>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</si>
  <si>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</si>
  <si>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</si>
  <si>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</si>
  <si>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</si>
  <si>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</si>
  <si>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</si>
  <si>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</si>
  <si>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</si>
  <si>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</si>
  <si>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</si>
  <si>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</si>
  <si>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</si>
  <si>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</si>
  <si>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</si>
  <si>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</si>
  <si>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</si>
  <si>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</si>
  <si>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</si>
  <si>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</si>
  <si>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</si>
  <si>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</si>
  <si>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</si>
  <si>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</si>
  <si>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</si>
  <si>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</si>
  <si>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</si>
  <si>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</si>
  <si>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</si>
  <si>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</si>
  <si>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</si>
  <si>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</si>
  <si>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</si>
  <si>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</si>
  <si>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</si>
  <si>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</si>
  <si>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</si>
  <si>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</si>
  <si>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</si>
  <si>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</si>
  <si>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</si>
  <si>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</si>
  <si>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</si>
  <si>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</si>
  <si>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</si>
  <si>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</si>
  <si>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</si>
  <si>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</si>
  <si>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</si>
  <si>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</si>
  <si>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</si>
  <si>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</si>
  <si>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</si>
  <si>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</si>
  <si>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</si>
  <si>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</si>
  <si>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</si>
  <si>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</si>
  <si>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</si>
  <si>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</si>
  <si>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</si>
  <si>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</si>
  <si>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</si>
  <si>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</si>
  <si>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</si>
  <si>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</si>
  <si>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</si>
  <si>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</si>
  <si>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</si>
  <si>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</si>
  <si>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</si>
  <si>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</si>
  <si>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</si>
  <si>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</si>
  <si>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</si>
  <si>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</si>
  <si>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</si>
  <si>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</si>
  <si>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</si>
  <si>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</si>
  <si>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</si>
  <si>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</si>
  <si>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</si>
  <si>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</si>
  <si>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</si>
  <si>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</si>
  <si>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</si>
  <si>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</si>
  <si>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</si>
  <si>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</si>
  <si>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</si>
  <si>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</si>
  <si>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</si>
  <si>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</si>
  <si>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</si>
  <si>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</si>
  <si>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</si>
  <si>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</si>
  <si>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</si>
  <si>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</si>
  <si>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</si>
  <si>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</si>
  <si>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</si>
  <si>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</si>
  <si>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</si>
  <si>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</si>
  <si>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</si>
  <si>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</si>
  <si>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</si>
  <si>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</si>
  <si>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</si>
  <si>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</si>
  <si>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</si>
  <si>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</si>
  <si>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</si>
  <si>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</si>
  <si>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</si>
  <si>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</si>
  <si>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</si>
  <si>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</si>
  <si>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</si>
  <si>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</si>
  <si>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</si>
  <si>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</si>
  <si>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</si>
  <si>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</si>
  <si>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</si>
  <si>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</si>
  <si>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</si>
  <si>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</si>
  <si>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</si>
  <si>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</si>
  <si>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</si>
  <si>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</si>
  <si>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</si>
  <si>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</si>
  <si>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</si>
  <si>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</si>
  <si>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</si>
  <si>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</si>
  <si>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</si>
  <si>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</si>
  <si>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</si>
  <si>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</si>
  <si>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</si>
  <si>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</si>
  <si>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</si>
  <si>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</si>
  <si>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</si>
  <si>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</si>
  <si>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</si>
  <si>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</si>
  <si>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</si>
  <si>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</si>
  <si>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</si>
  <si>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</si>
  <si>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</si>
  <si>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</si>
  <si>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</si>
  <si>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</si>
  <si>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</si>
  <si>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</si>
  <si>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</si>
  <si>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</si>
  <si>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</si>
  <si>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</si>
  <si>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</si>
  <si>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</si>
  <si>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</si>
  <si>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</si>
  <si>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</si>
  <si>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</si>
  <si>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</si>
  <si>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</si>
  <si>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</si>
  <si>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</si>
  <si>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</si>
  <si>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</si>
  <si>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</si>
  <si>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</si>
  <si>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</si>
  <si>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</si>
  <si>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</si>
  <si>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</si>
  <si>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</si>
  <si>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</si>
  <si>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</si>
  <si>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</si>
  <si>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</si>
  <si>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</si>
  <si>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</si>
  <si>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</si>
  <si>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</si>
  <si>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</si>
  <si>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</si>
  <si>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</si>
  <si>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</si>
  <si>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</si>
  <si>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</si>
  <si>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</si>
  <si>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</si>
  <si>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</si>
  <si>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</si>
  <si>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</si>
  <si>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</si>
  <si>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</si>
  <si>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</si>
  <si>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</si>
  <si>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</si>
  <si>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</si>
  <si>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</si>
  <si>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</si>
  <si>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</si>
  <si>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</si>
  <si>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</si>
  <si>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</si>
  <si>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</si>
  <si>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</si>
  <si>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</si>
  <si>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</si>
  <si>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</si>
  <si>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</si>
  <si>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</si>
  <si>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</si>
  <si>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</si>
  <si>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</si>
  <si>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</si>
  <si>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</si>
  <si>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</si>
  <si>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</si>
  <si>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</si>
  <si>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</si>
  <si>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</si>
  <si>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</si>
  <si>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</si>
  <si>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</si>
  <si>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</si>
  <si>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</si>
  <si>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</si>
  <si>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</si>
  <si>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</si>
  <si>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</si>
  <si>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</si>
  <si>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</si>
  <si>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</si>
  <si>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</si>
  <si>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</si>
  <si>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</si>
  <si>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</si>
  <si>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</si>
  <si>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</si>
  <si>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</si>
  <si>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</si>
  <si>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</si>
  <si>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</si>
  <si>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</si>
  <si>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</si>
  <si>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</si>
  <si>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</si>
  <si>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</si>
  <si>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</si>
  <si>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</si>
  <si>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</si>
  <si>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</si>
  <si>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</si>
  <si>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</si>
  <si>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</si>
  <si>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</si>
  <si>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</si>
  <si>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</si>
  <si>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</si>
  <si>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</si>
  <si>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</si>
  <si>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</si>
  <si>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</si>
  <si>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</si>
  <si>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</si>
  <si>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</si>
  <si>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</si>
  <si>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</si>
  <si>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</si>
  <si>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</si>
  <si>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</si>
  <si>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</si>
  <si>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</si>
  <si>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</si>
  <si>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</si>
  <si>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</si>
  <si>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</si>
  <si>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</si>
  <si>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</si>
  <si>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</si>
  <si>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</si>
  <si>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</si>
  <si>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</si>
  <si>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</si>
  <si>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</si>
  <si>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</si>
  <si>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</si>
  <si>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</si>
  <si>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</si>
  <si>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</si>
  <si>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</si>
  <si>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</si>
  <si>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</si>
  <si>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</si>
  <si>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</si>
  <si>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</si>
  <si>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</si>
  <si>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</si>
  <si>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</si>
  <si>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</si>
  <si>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</si>
  <si>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</si>
  <si>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</si>
  <si>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</si>
  <si>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</si>
  <si>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</si>
  <si>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</si>
  <si>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</si>
  <si>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</si>
  <si>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</si>
  <si>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</si>
  <si>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</si>
  <si>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</si>
  <si>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</si>
  <si>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</si>
  <si>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</si>
  <si>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</si>
  <si>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</si>
  <si>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</si>
  <si>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</si>
  <si>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</si>
  <si>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</si>
  <si>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</si>
  <si>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</si>
  <si>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</si>
  <si>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</si>
  <si>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</si>
  <si>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</si>
  <si>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</si>
  <si>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</si>
  <si>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</si>
  <si>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</si>
  <si>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</si>
  <si>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</si>
  <si>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</si>
  <si>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</si>
  <si>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</si>
  <si>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</si>
  <si>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</si>
  <si>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</si>
  <si>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</si>
  <si>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</si>
  <si>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</si>
  <si>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</si>
  <si>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</si>
  <si>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</si>
  <si>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</si>
  <si>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</si>
  <si>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</si>
  <si>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</si>
  <si>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</si>
  <si>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</si>
  <si>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</si>
  <si>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</si>
  <si>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</si>
  <si>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</si>
  <si>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</si>
  <si>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</si>
  <si>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</si>
  <si>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</si>
  <si>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</si>
  <si>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</si>
  <si>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</si>
  <si>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</si>
  <si>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</si>
  <si>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</si>
  <si>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</si>
  <si>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</si>
  <si>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</si>
  <si>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</si>
  <si>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</si>
  <si>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</si>
  <si>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</si>
  <si>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</si>
  <si>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</si>
  <si>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</si>
  <si>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</si>
  <si>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</si>
  <si>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</si>
  <si>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</si>
  <si>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</si>
  <si>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</si>
  <si>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</si>
  <si>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</si>
  <si>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</si>
  <si>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</si>
  <si>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</si>
  <si>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</si>
  <si>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</si>
  <si>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</si>
  <si>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</si>
  <si>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</si>
  <si>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</si>
  <si>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</si>
  <si>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</si>
  <si>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</si>
  <si>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</si>
  <si>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</si>
  <si>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</si>
  <si>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</si>
  <si>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</si>
  <si>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</si>
  <si>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</si>
  <si>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</si>
  <si>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</si>
  <si>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</si>
  <si>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</si>
  <si>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</si>
  <si>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</si>
  <si>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</si>
  <si>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</si>
  <si>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</si>
  <si>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</si>
  <si>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</si>
  <si>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</si>
  <si>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</si>
  <si>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</si>
  <si>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</si>
  <si>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</si>
  <si>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</si>
  <si>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</si>
  <si>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</si>
  <si>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</si>
  <si>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</si>
  <si>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</si>
  <si>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</si>
  <si>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</si>
  <si>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</si>
  <si>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</si>
  <si>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</si>
  <si>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</si>
  <si>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</si>
  <si>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</si>
  <si>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</si>
  <si>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</si>
  <si>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</si>
  <si>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</si>
  <si>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</si>
  <si>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</si>
  <si>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</si>
  <si>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</si>
  <si>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</si>
  <si>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</si>
  <si>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</si>
  <si>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</si>
  <si>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</si>
  <si>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</si>
  <si>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</si>
  <si>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</si>
  <si>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</si>
  <si>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</si>
  <si>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</si>
  <si>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</si>
  <si>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</si>
  <si>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</si>
  <si>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</si>
  <si>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</si>
  <si>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</si>
  <si>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</si>
  <si>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</si>
  <si>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</si>
  <si>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</si>
  <si>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</si>
  <si>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</si>
  <si>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</si>
  <si>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</si>
  <si>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</si>
  <si>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</si>
  <si>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</si>
  <si>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</si>
  <si>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</si>
  <si>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</si>
  <si>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</si>
  <si>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</si>
  <si>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</si>
  <si>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</si>
  <si>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</si>
  <si>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</si>
  <si>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</si>
  <si>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</si>
  <si>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</si>
  <si>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</si>
  <si>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</si>
  <si>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</si>
  <si>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</si>
  <si>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</si>
  <si>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</si>
  <si>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</si>
  <si>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</si>
  <si>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</si>
  <si>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</si>
  <si>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</si>
  <si>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</si>
  <si>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</si>
  <si>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</si>
  <si>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</si>
  <si>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</si>
  <si>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</si>
  <si>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</si>
  <si>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</si>
  <si>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</si>
  <si>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</si>
  <si>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</si>
  <si>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</si>
  <si>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</si>
  <si>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</si>
  <si>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</si>
  <si>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</si>
  <si>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</si>
  <si>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</si>
  <si>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</si>
  <si>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</si>
  <si>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</si>
  <si>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</si>
  <si>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</si>
  <si>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</si>
  <si>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</si>
  <si>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</si>
  <si>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</si>
  <si>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</si>
  <si>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</si>
  <si>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</si>
  <si>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</si>
  <si>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</si>
  <si>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</si>
  <si>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</si>
  <si>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</si>
  <si>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</si>
  <si>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</si>
  <si>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</si>
  <si>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</si>
  <si>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</si>
  <si>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</si>
  <si>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</si>
  <si>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</si>
  <si>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</si>
  <si>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</si>
  <si>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</si>
  <si>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</si>
  <si>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</si>
  <si>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</si>
  <si>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</si>
  <si>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</si>
  <si>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</si>
  <si>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</si>
  <si>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</si>
  <si>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</si>
  <si>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</si>
  <si>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</si>
  <si>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</si>
  <si>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</si>
  <si>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</si>
  <si>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</si>
  <si>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</si>
  <si>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</si>
  <si>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</si>
  <si>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</si>
  <si>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</si>
  <si>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</si>
  <si>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</si>
  <si>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</si>
  <si>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</si>
  <si>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</si>
  <si>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</si>
  <si>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</si>
  <si>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</si>
  <si>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</si>
  <si>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</si>
  <si>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</si>
  <si>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</si>
  <si>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</si>
  <si>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</si>
  <si>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</si>
  <si>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</si>
  <si>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</si>
  <si>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</si>
  <si>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</si>
  <si>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</si>
  <si>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</si>
  <si>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</si>
  <si>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</si>
  <si>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</si>
  <si>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</si>
  <si>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</si>
  <si>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</si>
  <si>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</si>
  <si>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</si>
  <si>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</si>
  <si>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</si>
  <si>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</si>
  <si>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</si>
  <si>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</si>
  <si>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</si>
  <si>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</si>
  <si>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</si>
  <si>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</si>
  <si>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</si>
  <si>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</si>
  <si>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</si>
  <si>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</si>
  <si>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</si>
  <si>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</si>
  <si>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</si>
  <si>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</si>
  <si>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</si>
  <si>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</si>
  <si>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</si>
  <si>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</si>
  <si>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</si>
  <si>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</si>
  <si>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</si>
  <si>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</si>
  <si>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</si>
  <si>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</si>
  <si>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</si>
  <si>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</si>
  <si>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</si>
  <si>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</si>
  <si>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</si>
  <si>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</si>
  <si>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</si>
  <si>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</si>
  <si>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</si>
  <si>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</si>
  <si>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</si>
  <si>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</si>
  <si>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</si>
  <si>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</si>
  <si>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</si>
  <si>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</si>
  <si>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</si>
  <si>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</si>
  <si>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</si>
  <si>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</si>
  <si>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</si>
  <si>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</si>
  <si>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</si>
  <si>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</si>
  <si>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</si>
  <si>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</si>
  <si>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</si>
  <si>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</si>
  <si>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</si>
  <si>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</si>
  <si>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</si>
  <si>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</si>
  <si>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</si>
  <si>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</si>
  <si>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</si>
  <si>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</si>
  <si>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</si>
  <si>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</si>
  <si>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</si>
  <si>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</si>
  <si>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</si>
  <si>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</si>
  <si>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</si>
  <si>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</si>
  <si>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</si>
  <si>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</si>
  <si>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</si>
  <si>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</si>
  <si>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</si>
  <si>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</si>
  <si>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</si>
  <si>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</si>
  <si>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</si>
  <si>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</si>
  <si>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</si>
  <si>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</si>
  <si>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</si>
  <si>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</si>
  <si>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</si>
  <si>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</si>
  <si>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</si>
  <si>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</si>
  <si>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</si>
  <si>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</si>
  <si>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</si>
  <si>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</si>
  <si>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</si>
  <si>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</si>
  <si>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</si>
  <si>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</si>
  <si>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</si>
  <si>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</si>
  <si>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</si>
  <si>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</si>
  <si>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</si>
  <si>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</si>
  <si>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</si>
  <si>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</si>
  <si>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</si>
  <si>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</si>
  <si>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</si>
  <si>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</si>
  <si>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</si>
  <si>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</si>
  <si>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</si>
  <si>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</si>
  <si>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</si>
  <si>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</si>
  <si>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</si>
  <si>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</si>
  <si>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</si>
  <si>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</si>
  <si>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</si>
  <si>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</si>
  <si>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</si>
  <si>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</si>
  <si>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</si>
  <si>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</si>
  <si>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</si>
  <si>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</si>
  <si>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</si>
  <si>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</si>
  <si>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</si>
  <si>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</si>
  <si>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</si>
  <si>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</si>
  <si>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</si>
  <si>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</si>
  <si>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</si>
  <si>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</si>
  <si>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</si>
  <si>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</si>
  <si>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</si>
  <si>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</si>
  <si>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</si>
  <si>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</si>
  <si>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</si>
  <si>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</si>
  <si>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</si>
  <si>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</si>
  <si>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</si>
  <si>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</si>
  <si>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</si>
  <si>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</si>
  <si>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</si>
  <si>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</si>
  <si>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</si>
  <si>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</si>
  <si>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</si>
  <si>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</si>
  <si>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</si>
  <si>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</si>
  <si>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</si>
  <si>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</si>
  <si>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</si>
  <si>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</si>
  <si>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</si>
  <si>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</si>
  <si>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</si>
  <si>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</si>
  <si>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</si>
  <si>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</si>
  <si>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</si>
  <si>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</si>
  <si>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</si>
  <si>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</si>
  <si>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</si>
  <si>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</si>
  <si>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</si>
  <si>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</si>
  <si>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</si>
  <si>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</si>
  <si>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</si>
  <si>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</si>
  <si>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</si>
  <si>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</si>
  <si>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</si>
  <si>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</si>
  <si>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</si>
  <si>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</si>
  <si>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</si>
  <si>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</si>
  <si>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</si>
  <si>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</si>
  <si>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</si>
  <si>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</si>
  <si>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</si>
  <si>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</si>
  <si>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</si>
  <si>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</si>
  <si>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</si>
  <si>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</si>
  <si>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</si>
  <si>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</si>
  <si>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</si>
  <si>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</si>
  <si>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</si>
  <si>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</si>
  <si>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</si>
  <si>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</si>
  <si>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</si>
  <si>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</si>
  <si>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</si>
  <si>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</si>
  <si>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</si>
  <si>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</si>
  <si>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</si>
  <si>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</si>
  <si>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</si>
  <si>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</si>
  <si>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</si>
  <si>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</si>
  <si>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</si>
  <si>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</si>
  <si>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</si>
  <si>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</si>
  <si>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</si>
  <si>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</si>
  <si>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</si>
  <si>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</si>
  <si>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</si>
  <si>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</si>
  <si>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</si>
  <si>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</si>
  <si>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</si>
  <si>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</si>
  <si>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</si>
  <si>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</si>
  <si>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</si>
  <si>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</si>
  <si>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</si>
  <si>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</si>
  <si>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</si>
  <si>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</si>
  <si>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</si>
  <si>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</si>
  <si>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</si>
  <si>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</si>
  <si>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</si>
  <si>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</si>
  <si>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</si>
  <si>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</si>
  <si>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</si>
  <si>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</si>
  <si>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</si>
  <si>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</si>
  <si>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</si>
  <si>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</si>
  <si>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</si>
  <si>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</si>
  <si>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</si>
  <si>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</si>
  <si>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</si>
  <si>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</si>
  <si>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</si>
  <si>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</si>
  <si>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</si>
  <si>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</si>
  <si>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</si>
  <si>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</si>
  <si>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</si>
  <si>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</si>
  <si>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</si>
  <si>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</si>
  <si>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</si>
  <si>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</si>
  <si>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</si>
  <si>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</si>
  <si>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</si>
  <si>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</si>
  <si>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</si>
  <si>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</si>
  <si>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</si>
  <si>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</si>
  <si>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</si>
  <si>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</si>
  <si>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</si>
  <si>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</si>
  <si>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</si>
  <si>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</si>
  <si>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</si>
  <si>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</si>
  <si>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</si>
  <si>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</si>
  <si>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</si>
  <si>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</si>
  <si>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</si>
  <si>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</si>
  <si>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</si>
  <si>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</si>
  <si>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</si>
  <si>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</si>
  <si>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</si>
  <si>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</si>
  <si>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</si>
  <si>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</si>
  <si>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</si>
  <si>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</si>
  <si>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</si>
  <si>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</si>
  <si>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</si>
  <si>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</si>
  <si>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</si>
  <si>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</si>
  <si>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</si>
  <si>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</si>
  <si>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</si>
  <si>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</si>
  <si>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</si>
  <si>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</si>
  <si>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</si>
  <si>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</si>
  <si>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</si>
  <si>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</si>
  <si>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</si>
  <si>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</si>
  <si>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</si>
  <si>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</si>
  <si>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</si>
  <si>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</si>
  <si>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</si>
  <si>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</si>
  <si>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</si>
  <si>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</si>
  <si>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</si>
  <si>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</si>
  <si>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</si>
  <si>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</si>
  <si>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</si>
  <si>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</si>
  <si>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</si>
  <si>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</si>
  <si>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</si>
  <si>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</si>
  <si>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</si>
  <si>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</si>
  <si>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</si>
  <si>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</si>
  <si>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</si>
  <si>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</si>
  <si>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</si>
  <si>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</si>
  <si>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</si>
  <si>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</si>
  <si>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</si>
  <si>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</si>
  <si>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</si>
  <si>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</si>
  <si>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</si>
  <si>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</si>
  <si>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</si>
  <si>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</si>
  <si>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</si>
  <si>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</si>
  <si>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</si>
  <si>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</si>
  <si>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</si>
  <si>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</si>
  <si>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</si>
  <si>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</si>
  <si>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</si>
  <si>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</si>
  <si>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</si>
  <si>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</si>
  <si>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</si>
  <si>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</si>
  <si>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</si>
  <si>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</si>
  <si>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</si>
  <si>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</si>
  <si>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</si>
  <si>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</si>
  <si>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</si>
  <si>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</si>
  <si>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</si>
  <si>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</si>
  <si>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</si>
  <si>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</si>
  <si>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</si>
  <si>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</si>
  <si>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</si>
  <si>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</si>
  <si>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</si>
  <si>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</si>
  <si>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</si>
  <si>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</si>
  <si>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</si>
  <si>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</si>
  <si>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</si>
  <si>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</si>
  <si>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</si>
  <si>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</si>
  <si>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</si>
  <si>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</si>
  <si>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</si>
  <si>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</si>
  <si>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</si>
  <si>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</si>
  <si>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</si>
  <si>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</si>
  <si>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</si>
  <si>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</si>
  <si>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</si>
  <si>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</si>
  <si>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</si>
  <si>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</si>
  <si>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</si>
  <si>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</si>
  <si>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</si>
  <si>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</si>
  <si>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</si>
  <si>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</si>
  <si>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</si>
  <si>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</si>
  <si>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</si>
  <si>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</si>
  <si>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</si>
  <si>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</si>
  <si>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</si>
  <si>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</si>
  <si>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</si>
  <si>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</si>
  <si>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</si>
  <si>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</si>
  <si>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</si>
  <si>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</si>
  <si>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</si>
  <si>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</si>
  <si>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</si>
  <si>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</si>
  <si>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</si>
  <si>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</si>
  <si>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</si>
  <si>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</si>
  <si>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</si>
  <si>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</si>
  <si>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</si>
  <si>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</si>
  <si>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</si>
  <si>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</si>
  <si>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</si>
  <si>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</si>
  <si>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</si>
  <si>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</si>
  <si>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</si>
  <si>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</si>
  <si>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</si>
  <si>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</si>
  <si>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</si>
  <si>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</si>
  <si>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</si>
  <si>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</si>
  <si>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</si>
  <si>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</si>
  <si>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</si>
  <si>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</si>
  <si>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</si>
  <si>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</si>
  <si>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</si>
  <si>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</si>
  <si>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</si>
  <si>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</si>
  <si>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</si>
  <si>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</si>
  <si>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</si>
  <si>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</si>
  <si>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</si>
  <si>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</si>
  <si>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</si>
  <si>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</si>
  <si>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</si>
  <si>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</si>
  <si>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</si>
  <si>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</si>
  <si>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</si>
  <si>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</si>
  <si>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</si>
  <si>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</si>
  <si>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</si>
  <si>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</si>
  <si>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</si>
  <si>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</si>
  <si>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</si>
  <si>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</si>
  <si>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</si>
  <si>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</si>
  <si>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</si>
  <si>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</si>
  <si>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</si>
  <si>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</si>
  <si>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</si>
  <si>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</si>
  <si>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</si>
  <si>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</si>
  <si>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</si>
  <si>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</si>
  <si>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</si>
  <si>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</si>
  <si>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</si>
  <si>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</si>
  <si>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</si>
  <si>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</si>
  <si>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</si>
  <si>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</si>
  <si>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</si>
  <si>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</si>
  <si>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</si>
  <si>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</si>
  <si>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</si>
  <si>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</si>
  <si>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</si>
  <si>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</si>
  <si>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</si>
  <si>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</si>
  <si>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</si>
  <si>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</si>
  <si>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</si>
  <si>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</si>
  <si>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</si>
  <si>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</si>
  <si>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</si>
  <si>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</si>
  <si>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</si>
  <si>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</si>
  <si>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</si>
  <si>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</si>
  <si>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</si>
  <si>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</si>
  <si>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</si>
  <si>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</si>
  <si>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</si>
  <si>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</si>
  <si>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</si>
  <si>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</si>
  <si>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</si>
  <si>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</si>
  <si>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</si>
  <si>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</si>
  <si>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</si>
  <si>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</si>
  <si>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</si>
  <si>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</si>
  <si>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</si>
  <si>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</si>
  <si>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</si>
  <si>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</si>
  <si>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</si>
  <si>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</si>
  <si>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</si>
  <si>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</si>
  <si>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</si>
  <si>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</si>
  <si>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</si>
  <si>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</si>
  <si>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</si>
  <si>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</si>
  <si>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</si>
  <si>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</si>
  <si>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</si>
  <si>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</si>
  <si>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</si>
  <si>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</si>
  <si>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</si>
  <si>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</si>
  <si>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</si>
  <si>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</si>
  <si>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</si>
  <si>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</si>
  <si>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</si>
  <si>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</si>
  <si>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</si>
  <si>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</si>
  <si>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</si>
  <si>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</si>
  <si>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</si>
  <si>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</si>
  <si>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</si>
  <si>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</si>
  <si>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</si>
  <si>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</si>
  <si>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</si>
  <si>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</si>
  <si>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</si>
  <si>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</si>
  <si>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</si>
  <si>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</si>
  <si>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</si>
  <si>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</si>
  <si>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</si>
  <si>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</si>
  <si>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</si>
  <si>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</si>
  <si>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</si>
  <si>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</si>
  <si>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</si>
  <si>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</si>
  <si>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</si>
  <si>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</si>
  <si>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</si>
  <si>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</si>
  <si>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</si>
  <si>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</si>
  <si>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</si>
  <si>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</si>
  <si>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</si>
  <si>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</si>
  <si>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</si>
  <si>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</si>
  <si>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</si>
  <si>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</si>
  <si>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</si>
  <si>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</si>
  <si>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</si>
  <si>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</si>
  <si>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</si>
  <si>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</si>
  <si>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</si>
  <si>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</si>
  <si>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</si>
  <si>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</si>
  <si>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</si>
  <si>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</si>
  <si>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</si>
  <si>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</si>
  <si>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</si>
  <si>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</si>
  <si>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</si>
  <si>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</si>
  <si>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</si>
  <si>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</si>
  <si>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</si>
  <si>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</si>
  <si>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</si>
  <si>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</si>
  <si>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</si>
  <si>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</si>
  <si>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</si>
  <si>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</si>
  <si>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</si>
  <si>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</si>
  <si>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</si>
  <si>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</si>
  <si>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</si>
  <si>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</si>
  <si>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</si>
  <si>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</si>
  <si>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</si>
  <si>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</si>
  <si>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</si>
  <si>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</si>
  <si>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</si>
  <si>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</si>
  <si>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</si>
  <si>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</si>
  <si>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</si>
  <si>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</si>
  <si>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</si>
  <si>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</si>
  <si>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</si>
  <si>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</si>
  <si>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</si>
  <si>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</si>
  <si>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</si>
  <si>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</si>
  <si>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</si>
  <si>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</si>
  <si>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</si>
  <si>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</si>
  <si>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</si>
  <si>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</si>
  <si>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</si>
  <si>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</si>
  <si>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</si>
  <si>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</si>
  <si>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</si>
  <si>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</si>
  <si>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</si>
  <si>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</si>
  <si>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</si>
  <si>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</si>
  <si>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</si>
  <si>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</si>
  <si>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</si>
  <si>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</si>
  <si>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</si>
  <si>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</si>
  <si>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</si>
  <si>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</si>
  <si>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</si>
  <si>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</si>
  <si>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</si>
  <si>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</si>
  <si>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</si>
  <si>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</si>
  <si>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</si>
  <si>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</si>
  <si>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</si>
  <si>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</si>
  <si>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</si>
  <si>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</si>
  <si>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</si>
  <si>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</si>
  <si>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</si>
  <si>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</si>
  <si>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</si>
  <si>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</si>
  <si>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</si>
  <si>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</si>
  <si>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</si>
  <si>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</si>
  <si>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</si>
  <si>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</si>
  <si>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</si>
  <si>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</si>
  <si>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</si>
  <si>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</si>
  <si>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</si>
  <si>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</si>
  <si>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</si>
  <si>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</si>
  <si>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</si>
  <si>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</si>
  <si>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</si>
  <si>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</si>
  <si>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</si>
  <si>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</si>
  <si>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</si>
  <si>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</si>
  <si>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</si>
  <si>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</si>
  <si>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</si>
  <si>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</si>
  <si>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</si>
  <si>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</si>
  <si>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</si>
  <si>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</si>
  <si>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</si>
  <si>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</si>
  <si>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</si>
  <si>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</si>
  <si>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</si>
  <si>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</si>
  <si>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</si>
  <si>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</si>
  <si>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</si>
  <si>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</si>
  <si>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</si>
  <si>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</si>
  <si>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</si>
  <si>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</si>
  <si>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</si>
  <si>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</si>
  <si>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</si>
  <si>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</si>
  <si>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</si>
  <si>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</si>
  <si>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</si>
  <si>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</si>
  <si>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</si>
  <si>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</si>
  <si>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</si>
  <si>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</si>
  <si>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</si>
  <si>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</si>
  <si>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</si>
  <si>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</si>
  <si>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</si>
  <si>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</si>
  <si>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</si>
  <si>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</si>
  <si>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</si>
  <si>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</si>
  <si>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</si>
  <si>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</si>
  <si>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</si>
  <si>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</si>
  <si>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</si>
  <si>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</si>
  <si>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</si>
  <si>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</si>
  <si>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</si>
  <si>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</si>
  <si>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</si>
  <si>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</si>
  <si>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</si>
  <si>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</si>
  <si>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</si>
  <si>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</si>
  <si>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</si>
  <si>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</si>
  <si>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</si>
  <si>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</si>
  <si>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</si>
  <si>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</si>
  <si>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</si>
  <si>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</si>
  <si>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</si>
  <si>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</si>
  <si>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</si>
  <si>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</si>
  <si>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</si>
  <si>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</si>
  <si>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</si>
  <si>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</si>
  <si>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</si>
  <si>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</si>
  <si>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</si>
  <si>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</si>
  <si>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</si>
  <si>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</si>
  <si>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</si>
  <si>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</si>
  <si>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</si>
  <si>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</si>
  <si>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</si>
  <si>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</si>
  <si>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</si>
  <si>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</si>
  <si>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</si>
  <si>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</si>
  <si>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</si>
  <si>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</si>
  <si>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</si>
  <si>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</si>
  <si>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</si>
  <si>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</si>
  <si>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</si>
  <si>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</si>
  <si>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</si>
  <si>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</si>
  <si>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</si>
  <si>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</si>
  <si>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</si>
  <si>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</si>
  <si>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</si>
  <si>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</si>
  <si>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</si>
  <si>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</si>
  <si>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</si>
  <si>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</si>
  <si>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</si>
  <si>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</si>
  <si>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</si>
  <si>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</si>
  <si>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</si>
  <si>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</si>
  <si>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</si>
  <si>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</si>
  <si>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</si>
  <si>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</si>
  <si>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</si>
  <si>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</si>
  <si>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</si>
  <si>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</si>
  <si>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</si>
  <si>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</si>
  <si>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</si>
  <si>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</si>
  <si>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</si>
  <si>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</si>
  <si>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</si>
  <si>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</si>
  <si>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</si>
  <si>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</si>
  <si>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</si>
  <si>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</si>
  <si>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</si>
  <si>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</si>
  <si>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</si>
  <si>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</si>
  <si>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</si>
  <si>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</si>
  <si>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</si>
  <si>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</si>
  <si>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</si>
  <si>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</si>
  <si>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</si>
  <si>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</si>
  <si>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</si>
  <si>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</si>
  <si>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</si>
  <si>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</si>
  <si>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</si>
  <si>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</si>
  <si>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</si>
  <si>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</si>
  <si>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</si>
  <si>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</si>
  <si>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</si>
  <si>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</si>
  <si>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</si>
  <si>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</si>
  <si>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</si>
  <si>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</si>
  <si>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</si>
  <si>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</si>
  <si>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</si>
  <si>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</si>
  <si>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</si>
  <si>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</si>
  <si>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</si>
  <si>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</si>
  <si>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</si>
  <si>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</si>
  <si>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</si>
  <si>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</si>
  <si>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</si>
  <si>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</si>
  <si>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</si>
  <si>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</si>
  <si>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</si>
  <si>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</si>
  <si>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</si>
  <si>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</si>
  <si>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</si>
  <si>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</si>
  <si>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</si>
  <si>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</si>
  <si>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</si>
  <si>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</si>
  <si>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</si>
  <si>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</si>
  <si>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</si>
  <si>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</si>
  <si>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</si>
  <si>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</si>
  <si>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</si>
  <si>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</si>
  <si>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</si>
  <si>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</si>
  <si>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</si>
  <si>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</si>
  <si>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</si>
  <si>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</si>
  <si>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</si>
  <si>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</si>
  <si>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</si>
  <si>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</si>
  <si>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</si>
  <si>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</si>
  <si>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</si>
  <si>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</si>
  <si>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</si>
  <si>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</si>
  <si>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</si>
  <si>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</si>
  <si>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</si>
  <si>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</si>
  <si>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</si>
  <si>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</si>
  <si>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</si>
  <si>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</si>
  <si>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</si>
  <si>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</si>
  <si>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</si>
  <si>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</si>
  <si>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</si>
  <si>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</si>
  <si>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</si>
  <si>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</si>
  <si>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</si>
  <si>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</si>
  <si>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</si>
  <si>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</si>
  <si>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</si>
  <si>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</si>
  <si>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</si>
  <si>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</si>
  <si>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</si>
  <si>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</si>
  <si>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</si>
  <si>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</si>
  <si>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</si>
  <si>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</si>
  <si>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</si>
  <si>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</si>
  <si>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</si>
  <si>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</si>
  <si>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</si>
  <si>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</si>
  <si>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</si>
  <si>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</si>
  <si>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</si>
  <si>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</si>
  <si>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</si>
  <si>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</si>
  <si>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</si>
  <si>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</si>
  <si>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</si>
  <si>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</si>
  <si>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</si>
  <si>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</si>
  <si>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</si>
  <si>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</si>
  <si>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</si>
  <si>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</si>
  <si>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</si>
  <si>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</si>
  <si>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</si>
  <si>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</si>
  <si>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</si>
  <si>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</si>
  <si>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</si>
  <si>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</si>
  <si>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</si>
  <si>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</si>
  <si>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</si>
  <si>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</si>
  <si>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</si>
  <si>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</si>
  <si>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</si>
  <si>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</si>
  <si>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</si>
  <si>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</si>
  <si>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</si>
  <si>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</si>
  <si>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</si>
  <si>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</si>
  <si>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</si>
  <si>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</si>
  <si>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</si>
  <si>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</si>
  <si>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</si>
  <si>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</si>
  <si>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</si>
  <si>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</si>
  <si>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</si>
  <si>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</si>
  <si>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</si>
  <si>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</si>
  <si>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</si>
  <si>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</si>
  <si>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</si>
  <si>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</si>
  <si>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</si>
  <si>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</si>
  <si>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</si>
  <si>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</si>
  <si>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</si>
  <si>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</si>
  <si>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</si>
  <si>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</si>
  <si>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</si>
  <si>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</si>
  <si>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</si>
  <si>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</si>
  <si>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</si>
  <si>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</si>
  <si>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</si>
  <si>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</si>
  <si>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</si>
  <si>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</si>
  <si>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</si>
  <si>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</si>
  <si>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</si>
  <si>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</si>
  <si>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</si>
  <si>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</si>
  <si>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</si>
  <si>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</si>
  <si>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</si>
  <si>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</si>
  <si>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</si>
  <si>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</si>
  <si>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</si>
  <si>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</si>
  <si>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</si>
  <si>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</si>
  <si>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</si>
  <si>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</si>
  <si>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</si>
  <si>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</si>
  <si>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</si>
  <si>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</si>
  <si>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</si>
  <si>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</si>
  <si>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</si>
  <si>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</si>
  <si>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</si>
  <si>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</si>
  <si>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</si>
  <si>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</si>
  <si>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</si>
  <si>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</si>
  <si>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</si>
  <si>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</si>
  <si>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</si>
  <si>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</si>
  <si>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</si>
  <si>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</si>
  <si>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</si>
  <si>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</si>
  <si>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</si>
  <si>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</si>
  <si>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</si>
  <si>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</si>
  <si>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</si>
  <si>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</si>
  <si>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</si>
  <si>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</si>
  <si>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</si>
  <si>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</si>
  <si>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</si>
  <si>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</si>
  <si>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</si>
  <si>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</si>
  <si>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</si>
  <si>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</si>
  <si>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</si>
  <si>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</si>
  <si>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</si>
  <si>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</si>
  <si>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</si>
  <si>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</si>
  <si>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</si>
  <si>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</si>
  <si>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</si>
  <si>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</si>
  <si>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</si>
  <si>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</si>
  <si>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</si>
  <si>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</si>
  <si>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</si>
  <si>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</si>
  <si>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</si>
  <si>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</si>
  <si>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</si>
  <si>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</si>
  <si>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</si>
  <si>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</si>
  <si>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</si>
  <si>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</si>
  <si>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</si>
  <si>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</si>
  <si>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</si>
  <si>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</si>
  <si>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</si>
  <si>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</si>
  <si>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</si>
  <si>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</si>
  <si>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</si>
  <si>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</si>
  <si>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</si>
  <si>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</si>
  <si>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</si>
  <si>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</si>
  <si>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</si>
  <si>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</si>
  <si>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</si>
  <si>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</si>
  <si>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</si>
  <si>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</si>
  <si>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</si>
  <si>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</si>
  <si>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</si>
  <si>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</si>
  <si>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</si>
  <si>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</si>
  <si>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</si>
  <si>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</si>
  <si>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</si>
  <si>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</si>
  <si>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</si>
  <si>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</si>
  <si>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</si>
  <si>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</si>
  <si>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</si>
  <si>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</si>
  <si>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</si>
  <si>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</si>
  <si>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</si>
  <si>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</si>
  <si>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</si>
  <si>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</si>
  <si>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</si>
  <si>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</si>
  <si>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</si>
  <si>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</si>
  <si>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</si>
  <si>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</si>
  <si>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</si>
  <si>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</si>
  <si>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</si>
  <si>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</si>
  <si>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</si>
  <si>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</si>
  <si>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</si>
  <si>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</si>
  <si>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</si>
  <si>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</si>
  <si>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</si>
  <si>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</si>
  <si>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</si>
  <si>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</si>
  <si>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</si>
  <si>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</si>
  <si>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</si>
  <si>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</si>
  <si>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</si>
  <si>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</si>
  <si>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</si>
  <si>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</si>
  <si>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</si>
  <si>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</si>
  <si>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</si>
  <si>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</si>
  <si>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</si>
  <si>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</si>
  <si>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</si>
  <si>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</si>
  <si>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</si>
  <si>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</si>
  <si>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</si>
  <si>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</si>
  <si>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</si>
  <si>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</si>
  <si>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</si>
  <si>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</si>
  <si>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</si>
  <si>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</si>
  <si>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</si>
  <si>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</si>
  <si>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</si>
  <si>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</si>
  <si>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</si>
  <si>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</si>
  <si>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</si>
  <si>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</si>
  <si>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</si>
  <si>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</si>
  <si>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</si>
  <si>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</si>
  <si>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</si>
  <si>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</si>
  <si>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</si>
  <si>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</si>
  <si>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</si>
  <si>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</si>
  <si>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</si>
  <si>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</si>
  <si>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</si>
  <si>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</si>
  <si>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</si>
  <si>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</si>
  <si>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</si>
  <si>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</si>
  <si>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</si>
  <si>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</si>
  <si>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</si>
  <si>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</si>
  <si>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</si>
  <si>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</si>
  <si>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</si>
  <si>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</si>
  <si>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</si>
  <si>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</si>
  <si>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</si>
  <si>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</si>
  <si>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</si>
  <si>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</si>
  <si>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</si>
  <si>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</si>
  <si>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</si>
  <si>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</si>
  <si>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</si>
  <si>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</si>
  <si>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</si>
  <si>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</si>
  <si>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</si>
  <si>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</si>
  <si>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</si>
  <si>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</si>
  <si>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</si>
  <si>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</si>
  <si>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</si>
  <si>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</si>
  <si>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</si>
  <si>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</si>
  <si>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</si>
  <si>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</si>
  <si>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</si>
  <si>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</si>
  <si>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</si>
  <si>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</si>
  <si>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</si>
  <si>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</si>
  <si>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</si>
  <si>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</si>
  <si>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</si>
  <si>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</si>
  <si>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</si>
  <si>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</si>
  <si>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</si>
  <si>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</si>
  <si>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</si>
  <si>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</si>
  <si>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</si>
  <si>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</si>
  <si>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</si>
  <si>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</si>
  <si>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</si>
  <si>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</si>
  <si>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</si>
  <si>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</si>
  <si>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</si>
  <si>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</si>
  <si>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</si>
  <si>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</si>
  <si>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</si>
  <si>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</si>
  <si>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</si>
  <si>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</si>
  <si>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</si>
  <si>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</si>
  <si>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</si>
  <si>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</si>
  <si>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</si>
  <si>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</si>
  <si>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</si>
  <si>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</si>
  <si>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</si>
  <si>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</si>
  <si>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</si>
  <si>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</si>
  <si>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</si>
  <si>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</si>
  <si>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</si>
  <si>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</si>
  <si>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</si>
  <si>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</si>
  <si>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</si>
  <si>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</si>
  <si>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</si>
  <si>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</si>
  <si>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</si>
  <si>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</si>
  <si>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</si>
  <si>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</si>
  <si>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</si>
  <si>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</si>
  <si>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</si>
  <si>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</si>
  <si>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</si>
  <si>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</si>
  <si>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</si>
  <si>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</si>
  <si>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</si>
  <si>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</si>
  <si>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</si>
  <si>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</si>
  <si>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</si>
  <si>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</si>
  <si>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</si>
  <si>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</si>
  <si>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</si>
  <si>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</si>
  <si>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</si>
  <si>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</si>
  <si>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</si>
  <si>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</si>
  <si>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</si>
  <si>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</si>
  <si>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</si>
  <si>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</si>
  <si>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</si>
  <si>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</si>
  <si>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</si>
  <si>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</si>
  <si>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</si>
  <si>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</si>
  <si>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</si>
  <si>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</si>
  <si>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</si>
  <si>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</si>
  <si>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</si>
  <si>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</si>
  <si>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</si>
  <si>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</si>
  <si>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</si>
  <si>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</si>
  <si>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</si>
  <si>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</si>
  <si>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</si>
  <si>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</si>
  <si>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</si>
  <si>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</si>
  <si>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</si>
  <si>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</si>
  <si>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</si>
  <si>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</si>
  <si>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</si>
  <si>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</si>
  <si>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</si>
  <si>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</si>
  <si>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</si>
  <si>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</si>
  <si>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</si>
  <si>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</si>
  <si>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</si>
  <si>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</si>
  <si>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</si>
  <si>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</si>
  <si>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</si>
  <si>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</si>
  <si>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</si>
  <si>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</si>
  <si>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</si>
  <si>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</si>
  <si>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</si>
  <si>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</si>
  <si>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</si>
  <si>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</si>
  <si>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</si>
  <si>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</si>
  <si>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</si>
  <si>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</si>
  <si>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</si>
  <si>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</si>
  <si>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</si>
  <si>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</si>
  <si>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</si>
  <si>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</si>
  <si>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</si>
  <si>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</si>
  <si>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</si>
  <si>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</si>
  <si>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</si>
  <si>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</si>
  <si>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</si>
  <si>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</si>
  <si>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</si>
  <si>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</si>
  <si>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</si>
  <si>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</si>
  <si>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</si>
  <si>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</si>
  <si>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</si>
  <si>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</si>
  <si>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</si>
  <si>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</si>
  <si>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</si>
  <si>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</si>
  <si>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</si>
  <si>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</si>
  <si>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</si>
  <si>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</si>
  <si>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</si>
  <si>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</si>
  <si>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</si>
  <si>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</si>
  <si>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</si>
  <si>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</si>
  <si>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</si>
  <si>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</si>
  <si>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</si>
  <si>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</si>
  <si>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</si>
  <si>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</si>
  <si>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</si>
  <si>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</si>
  <si>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</si>
  <si>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</si>
  <si>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</si>
  <si>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</si>
  <si>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</si>
  <si>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</si>
  <si>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</si>
  <si>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</si>
  <si>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</si>
  <si>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</si>
  <si>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</si>
  <si>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</si>
  <si>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</si>
  <si>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</si>
  <si>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</si>
  <si>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</si>
  <si>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</si>
  <si>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</si>
  <si>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</si>
  <si>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</si>
  <si>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</si>
  <si>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</si>
  <si>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</si>
  <si>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</si>
  <si>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</si>
  <si>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</si>
  <si>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</si>
  <si>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</si>
  <si>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</si>
  <si>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</si>
  <si>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</si>
  <si>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</si>
  <si>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</si>
  <si>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</si>
  <si>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</si>
  <si>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</si>
  <si>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</si>
  <si>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</si>
  <si>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</si>
  <si>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</si>
  <si>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</si>
  <si>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</si>
  <si>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</si>
  <si>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</si>
  <si>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</si>
  <si>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</si>
  <si>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</si>
  <si>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</si>
  <si>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</si>
  <si>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</si>
  <si>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</si>
  <si>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</si>
  <si>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</si>
  <si>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</si>
  <si>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</si>
  <si>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</si>
  <si>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</si>
  <si>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</si>
  <si>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</si>
  <si>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</si>
  <si>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</si>
  <si>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</si>
  <si>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</si>
  <si>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</si>
  <si>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</si>
  <si>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</si>
  <si>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</si>
  <si>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</si>
  <si>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</si>
  <si>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</si>
  <si>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</si>
  <si>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</si>
  <si>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</si>
  <si>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</si>
  <si>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</si>
  <si>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</si>
  <si>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</si>
  <si>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</si>
  <si>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</si>
  <si>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</si>
  <si>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</si>
  <si>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</si>
  <si>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</si>
  <si>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</si>
  <si>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</si>
  <si>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</si>
  <si>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</si>
  <si>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</si>
  <si>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</si>
  <si>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</si>
  <si>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</si>
  <si>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</si>
  <si>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</si>
  <si>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</si>
  <si>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</si>
  <si>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</si>
  <si>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</si>
  <si>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</si>
  <si>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</si>
  <si>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</si>
  <si>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</si>
  <si>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</si>
  <si>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</si>
  <si>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</si>
  <si>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</si>
  <si>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</si>
  <si>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</si>
  <si>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</si>
  <si>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</si>
  <si>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</si>
  <si>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</si>
  <si>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</si>
  <si>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</si>
  <si>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</si>
  <si>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</si>
  <si>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</si>
  <si>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</si>
  <si>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</si>
  <si>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</si>
  <si>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</si>
  <si>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</si>
  <si>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</si>
  <si>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</si>
  <si>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</si>
  <si>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</si>
  <si>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</si>
  <si>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</si>
  <si>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</si>
  <si>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</si>
  <si>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</si>
  <si>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</si>
  <si>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</si>
  <si>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</si>
  <si>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</si>
  <si>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</si>
  <si>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</si>
  <si>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</si>
  <si>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</si>
  <si>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</si>
  <si>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</si>
  <si>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</si>
  <si>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</si>
  <si>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</si>
  <si>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</si>
  <si>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</si>
  <si>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</si>
  <si>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</si>
  <si>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</si>
  <si>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</si>
  <si>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</si>
  <si>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</si>
  <si>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</si>
  <si>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</si>
  <si>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</si>
  <si>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</si>
  <si>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</si>
  <si>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</si>
  <si>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</si>
  <si>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</si>
  <si>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</si>
  <si>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</si>
  <si>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</si>
  <si>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</si>
  <si>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</si>
  <si>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</si>
  <si>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</si>
  <si>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</si>
  <si>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</si>
  <si>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</si>
  <si>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</si>
  <si>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</si>
  <si>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</si>
  <si>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</si>
  <si>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</si>
  <si>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</si>
  <si>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</si>
  <si>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</si>
  <si>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</si>
  <si>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</si>
  <si>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</si>
  <si>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</si>
  <si>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</si>
  <si>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</si>
  <si>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</si>
  <si>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</si>
  <si>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</si>
  <si>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</si>
  <si>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</si>
  <si>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</si>
  <si>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</si>
  <si>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</si>
  <si>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</si>
  <si>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</si>
  <si>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</si>
  <si>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</si>
  <si>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</si>
  <si>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</si>
  <si>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</si>
  <si>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</si>
  <si>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</si>
  <si>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</si>
  <si>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</si>
  <si>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</si>
  <si>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</si>
  <si>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</si>
  <si>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</si>
  <si>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</si>
  <si>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</si>
  <si>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</si>
  <si>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</si>
  <si>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</si>
  <si>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</si>
  <si>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</si>
  <si>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</si>
  <si>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</si>
  <si>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</si>
  <si>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</si>
  <si>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</si>
  <si>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</si>
  <si>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</si>
  <si>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</si>
  <si>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</si>
  <si>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</si>
  <si>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</si>
  <si>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</si>
  <si>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</si>
  <si>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</si>
  <si>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</si>
  <si>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</si>
  <si>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</si>
  <si>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</si>
  <si>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</si>
  <si>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</si>
  <si>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</si>
  <si>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</si>
  <si>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</si>
  <si>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</si>
  <si>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</si>
  <si>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</si>
  <si>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</si>
  <si>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</si>
  <si>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</si>
  <si>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</si>
  <si>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</si>
  <si>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</si>
  <si>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</si>
  <si>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</si>
  <si>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</si>
  <si>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</si>
  <si>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</si>
  <si>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</si>
  <si>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</si>
  <si>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</si>
  <si>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</si>
  <si>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</si>
  <si>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</si>
  <si>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</si>
  <si>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</si>
  <si>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</si>
  <si>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</si>
  <si>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</si>
  <si>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</si>
  <si>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</si>
  <si>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</si>
  <si>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</si>
  <si>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</si>
  <si>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</si>
  <si>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</si>
  <si>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</si>
  <si>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</si>
  <si>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</si>
  <si>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</si>
  <si>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</si>
  <si>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</si>
  <si>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</si>
  <si>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</si>
  <si>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</si>
  <si>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</si>
  <si>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</si>
  <si>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</si>
  <si>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</si>
  <si>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</si>
  <si>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</si>
  <si>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</si>
  <si>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</si>
  <si>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</si>
  <si>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</si>
  <si>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</si>
  <si>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</si>
  <si>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</si>
  <si>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</si>
  <si>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</si>
  <si>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</si>
  <si>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</si>
  <si>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</si>
  <si>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</si>
  <si>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</si>
  <si>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</si>
  <si>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</si>
  <si>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</si>
  <si>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</si>
  <si>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</si>
  <si>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</si>
  <si>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</si>
  <si>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</si>
  <si>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</si>
  <si>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</si>
  <si>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</si>
  <si>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</si>
  <si>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</si>
  <si>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</si>
  <si>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</si>
  <si>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</si>
  <si>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</si>
  <si>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</si>
  <si>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</si>
  <si>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</si>
  <si>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</si>
  <si>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</si>
  <si>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</si>
  <si>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</si>
  <si>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</si>
  <si>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</si>
  <si>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</si>
  <si>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</si>
  <si>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</si>
  <si>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</si>
  <si>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</si>
  <si>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</si>
  <si>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</si>
  <si>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</si>
  <si>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</si>
  <si>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</si>
  <si>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</si>
  <si>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</si>
  <si>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</si>
  <si>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</si>
  <si>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</si>
  <si>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</si>
  <si>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</si>
  <si>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</si>
  <si>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</si>
  <si>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</si>
  <si>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</si>
  <si>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</si>
  <si>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</si>
  <si>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</si>
  <si>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</si>
  <si>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</si>
  <si>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</si>
  <si>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</si>
  <si>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</si>
  <si>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</si>
  <si>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</si>
  <si>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</si>
  <si>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</si>
  <si>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</si>
  <si>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</si>
  <si>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</si>
  <si>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</si>
  <si>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</si>
  <si>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</si>
  <si>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</si>
  <si>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</si>
  <si>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</si>
  <si>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</si>
  <si>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</si>
  <si>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</si>
  <si>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</si>
  <si>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</si>
  <si>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</si>
  <si>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</si>
  <si>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</si>
  <si>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</si>
  <si>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</si>
  <si>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</si>
  <si>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</si>
  <si>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</si>
  <si>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</si>
  <si>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</si>
  <si>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</si>
  <si>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</si>
  <si>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</si>
  <si>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</si>
  <si>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</si>
  <si>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</si>
  <si>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</si>
  <si>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</si>
  <si>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</si>
  <si>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</si>
  <si>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</si>
  <si>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</si>
  <si>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</si>
  <si>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</si>
  <si>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</si>
  <si>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</si>
  <si>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</si>
  <si>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</si>
  <si>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</si>
  <si>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</si>
  <si>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</si>
  <si>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</si>
  <si>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</si>
  <si>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</si>
  <si>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</si>
  <si>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</si>
  <si>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</si>
  <si>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</si>
  <si>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</si>
  <si>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</si>
  <si>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</si>
  <si>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</si>
  <si>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</si>
  <si>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</si>
  <si>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</si>
  <si>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</si>
  <si>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</si>
  <si>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</si>
  <si>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</si>
  <si>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</si>
  <si>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</si>
  <si>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</si>
  <si>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</si>
  <si>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</si>
  <si>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</si>
  <si>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</si>
  <si>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</si>
  <si>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</si>
  <si>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</si>
  <si>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</si>
  <si>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</si>
  <si>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</si>
  <si>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</si>
  <si>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</si>
  <si>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</si>
  <si>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</si>
  <si>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</si>
  <si>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</si>
  <si>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</si>
  <si>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</si>
  <si>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</si>
  <si>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</si>
  <si>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</si>
  <si>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</si>
  <si>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</si>
  <si>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</si>
  <si>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</si>
  <si>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</si>
  <si>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</si>
  <si>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</si>
  <si>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</si>
  <si>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</si>
  <si>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</si>
  <si>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</si>
  <si>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</si>
  <si>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</si>
  <si>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</si>
  <si>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</si>
  <si>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</si>
  <si>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</si>
  <si>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</si>
  <si>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</si>
  <si>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</si>
  <si>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</si>
  <si>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</si>
  <si>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</si>
  <si>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</si>
  <si>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</si>
  <si>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</si>
  <si>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</si>
  <si>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</si>
  <si>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</si>
  <si>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</si>
  <si>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</si>
  <si>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</si>
  <si>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</si>
  <si>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</si>
  <si>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</si>
  <si>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</si>
  <si>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</si>
  <si>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</si>
  <si>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</si>
  <si>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</si>
  <si>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</si>
  <si>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</si>
  <si>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</si>
  <si>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</si>
  <si>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</si>
  <si>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</si>
  <si>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</si>
  <si>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</si>
  <si>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</si>
  <si>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</si>
  <si>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</si>
  <si>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</si>
  <si>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</si>
  <si>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</si>
  <si>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</si>
  <si>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</si>
  <si>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</si>
  <si>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</si>
  <si>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</si>
  <si>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</si>
  <si>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</si>
  <si>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</si>
  <si>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</si>
  <si>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</si>
  <si>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</si>
  <si>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</si>
  <si>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</si>
  <si>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</si>
  <si>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</si>
  <si>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</si>
  <si>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</si>
  <si>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</si>
  <si>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</si>
  <si>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</si>
  <si>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</si>
  <si>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</si>
  <si>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</si>
  <si>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</si>
  <si>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</si>
  <si>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</si>
  <si>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</si>
  <si>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</si>
  <si>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</si>
  <si>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</si>
  <si>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</si>
  <si>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</si>
  <si>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</si>
  <si>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</si>
  <si>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</si>
  <si>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</si>
  <si>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</si>
  <si>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</si>
  <si>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</si>
  <si>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</si>
  <si>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</si>
  <si>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</si>
  <si>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</si>
  <si>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</si>
  <si>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</si>
  <si>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</si>
  <si>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</si>
  <si>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</si>
  <si>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</si>
  <si>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</si>
  <si>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</si>
  <si>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</si>
  <si>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</si>
  <si>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</si>
  <si>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</si>
  <si>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</si>
  <si>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</si>
  <si>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</si>
  <si>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</si>
  <si>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</si>
  <si>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</si>
  <si>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</si>
  <si>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</si>
  <si>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</si>
  <si>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</si>
  <si>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</si>
  <si>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</si>
  <si>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</si>
  <si>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</si>
  <si>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</si>
  <si>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</si>
  <si>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</si>
  <si>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</si>
  <si>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</si>
  <si>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</si>
  <si>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</si>
  <si>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</si>
  <si>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</si>
  <si>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</si>
  <si>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</si>
  <si>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</si>
  <si>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</si>
  <si>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</si>
  <si>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</si>
  <si>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</si>
  <si>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</si>
  <si>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</si>
  <si>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</si>
  <si>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</si>
  <si>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</si>
  <si>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</si>
  <si>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</si>
  <si>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</si>
  <si>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</si>
  <si>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</si>
  <si>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</si>
  <si>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</si>
  <si>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</si>
  <si>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</si>
  <si>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</si>
  <si>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</si>
  <si>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</si>
  <si>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</si>
  <si>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</si>
  <si>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</si>
  <si>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</si>
  <si>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</si>
  <si>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</si>
  <si>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</si>
  <si>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</si>
  <si>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</si>
  <si>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</si>
  <si>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</si>
  <si>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</si>
  <si>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</si>
  <si>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</si>
  <si>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</si>
  <si>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</si>
  <si>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</si>
  <si>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</si>
  <si>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</si>
  <si>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</si>
  <si>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</si>
  <si>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</si>
  <si>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</si>
  <si>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</si>
  <si>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</si>
  <si>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</si>
  <si>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</si>
  <si>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</si>
  <si>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</si>
  <si>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</si>
  <si>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</si>
  <si>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</si>
  <si>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</si>
  <si>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</si>
  <si>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</si>
  <si>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</si>
  <si>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</si>
  <si>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</si>
  <si>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</si>
  <si>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</si>
  <si>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</si>
  <si>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</si>
  <si>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</si>
  <si>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</si>
  <si>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</si>
  <si>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</si>
  <si>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</si>
  <si>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</si>
  <si>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</si>
  <si>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</si>
  <si>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</si>
  <si>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</si>
  <si>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</si>
  <si>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</si>
  <si>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</si>
  <si>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</si>
  <si>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</si>
  <si>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</si>
  <si>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</si>
  <si>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</si>
  <si>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</si>
  <si>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</si>
  <si>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</si>
  <si>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</si>
  <si>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</si>
  <si>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</si>
  <si>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</si>
  <si>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</si>
  <si>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</si>
  <si>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</si>
  <si>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</si>
  <si>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</si>
  <si>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</si>
  <si>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</si>
  <si>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</si>
  <si>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</si>
  <si>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</si>
  <si>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</si>
  <si>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</si>
  <si>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</si>
  <si>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</si>
  <si>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</si>
  <si>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</si>
  <si>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</si>
  <si>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</si>
  <si>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</si>
  <si>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</si>
  <si>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</si>
  <si>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</si>
  <si>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</si>
  <si>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</si>
  <si>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</si>
  <si>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</si>
  <si>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</si>
  <si>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</si>
  <si>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</si>
  <si>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</si>
  <si>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</si>
  <si>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</si>
  <si>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</si>
  <si>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</si>
  <si>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</si>
  <si>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</si>
  <si>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</si>
  <si>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</si>
  <si>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</si>
  <si>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</si>
  <si>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</si>
  <si>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</si>
  <si>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</si>
  <si>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</si>
  <si>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</si>
  <si>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</si>
  <si>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</si>
  <si>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</si>
  <si>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</si>
  <si>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</si>
  <si>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</si>
  <si>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</si>
  <si>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</si>
  <si>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</si>
  <si>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</si>
  <si>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</si>
  <si>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</si>
  <si>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</si>
  <si>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</si>
  <si>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</si>
  <si>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</si>
  <si>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</si>
  <si>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</si>
  <si>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</si>
  <si>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</si>
  <si>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</si>
  <si>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</si>
  <si>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</si>
  <si>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</si>
  <si>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</si>
  <si>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</si>
  <si>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</si>
  <si>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</si>
  <si>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</si>
  <si>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</si>
  <si>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</si>
  <si>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</si>
  <si>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</si>
  <si>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</si>
  <si>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</si>
  <si>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</si>
  <si>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</si>
  <si>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</si>
  <si>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</si>
  <si>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</si>
  <si>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</si>
  <si>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</si>
  <si>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</si>
  <si>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</si>
  <si>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</si>
  <si>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</si>
  <si>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</si>
  <si>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</si>
  <si>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</si>
  <si>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</si>
  <si>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</si>
  <si>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</si>
  <si>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</si>
  <si>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</si>
  <si>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</si>
  <si>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</si>
  <si>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</si>
  <si>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</si>
  <si>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</si>
  <si>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</si>
  <si>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</si>
  <si>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</si>
  <si>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</si>
  <si>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</si>
  <si>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</si>
  <si>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</si>
  <si>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</si>
  <si>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</si>
  <si>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</si>
  <si>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</si>
  <si>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</si>
  <si>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</si>
  <si>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</si>
  <si>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</si>
  <si>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</si>
  <si>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</si>
  <si>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</si>
  <si>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</si>
  <si>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</si>
  <si>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</si>
  <si>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</si>
  <si>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</si>
  <si>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</si>
  <si>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</si>
  <si>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</si>
  <si>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</si>
  <si>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</si>
  <si>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</si>
  <si>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</si>
  <si>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</si>
  <si>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</si>
  <si>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</si>
  <si>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</si>
  <si>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</si>
  <si>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</si>
  <si>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</si>
  <si>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</si>
  <si>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</si>
  <si>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</si>
  <si>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</si>
  <si>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</si>
  <si>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</si>
  <si>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</si>
  <si>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</si>
  <si>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</si>
  <si>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</si>
  <si>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</si>
  <si>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</si>
  <si>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</si>
  <si>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</si>
  <si>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</si>
  <si>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</si>
  <si>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</si>
  <si>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</si>
  <si>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</si>
  <si>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</si>
  <si>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</si>
  <si>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</si>
  <si>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</si>
  <si>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</si>
  <si>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</si>
  <si>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</si>
  <si>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</si>
  <si>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</si>
  <si>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</si>
  <si>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</si>
  <si>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</si>
  <si>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</si>
  <si>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</si>
  <si>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</si>
  <si>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</si>
  <si>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</si>
  <si>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</si>
  <si>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</si>
  <si>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</si>
  <si>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</si>
  <si>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</si>
  <si>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</si>
  <si>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</si>
  <si>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</si>
  <si>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</si>
  <si>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</si>
  <si>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</si>
  <si>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</si>
  <si>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</si>
  <si>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</si>
  <si>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</si>
  <si>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</si>
  <si>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</si>
  <si>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</si>
  <si>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</si>
  <si>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</si>
  <si>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</si>
  <si>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</si>
  <si>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</si>
  <si>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</si>
  <si>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</si>
  <si>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</si>
  <si>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</si>
  <si>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</si>
  <si>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</si>
  <si>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</si>
  <si>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</si>
  <si>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</si>
  <si>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</si>
  <si>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</si>
  <si>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</si>
  <si>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</si>
  <si>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</si>
  <si>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</si>
  <si>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</si>
  <si>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</si>
  <si>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</si>
  <si>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</si>
  <si>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</si>
  <si>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</si>
  <si>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</si>
  <si>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</si>
  <si>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</si>
  <si>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</si>
  <si>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</si>
  <si>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</si>
  <si>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</si>
  <si>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</si>
  <si>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</si>
  <si>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</si>
  <si>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</si>
  <si>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</si>
  <si>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</si>
  <si>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</si>
  <si>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</si>
  <si>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</si>
  <si>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</si>
  <si>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</si>
  <si>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</si>
  <si>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</si>
  <si>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</si>
  <si>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</si>
  <si>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</si>
  <si>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</si>
  <si>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</si>
  <si>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</si>
  <si>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</si>
  <si>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</si>
  <si>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</si>
  <si>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</si>
  <si>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</si>
  <si>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</si>
  <si>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</si>
  <si>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</si>
  <si>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</si>
  <si>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</si>
  <si>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</si>
  <si>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</si>
  <si>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</si>
  <si>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</si>
  <si>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</si>
  <si>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</si>
  <si>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</si>
  <si>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</si>
  <si>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</si>
  <si>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</si>
  <si>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</si>
  <si>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</si>
  <si>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</si>
  <si>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</si>
  <si>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</si>
  <si>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</si>
  <si>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</si>
  <si>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</si>
  <si>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</si>
  <si>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</si>
  <si>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</si>
  <si>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</si>
  <si>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</si>
  <si>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</si>
  <si>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</si>
  <si>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</si>
  <si>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</si>
  <si>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</si>
  <si>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</si>
  <si>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</si>
  <si>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</si>
  <si>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</si>
  <si>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</si>
  <si>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</si>
  <si>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</si>
  <si>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</si>
  <si>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</si>
  <si>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</si>
  <si>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</si>
  <si>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</si>
  <si>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</si>
  <si>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</si>
  <si>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</si>
  <si>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</si>
  <si>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</si>
  <si>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</si>
  <si>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</si>
  <si>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</si>
  <si>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</si>
  <si>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</si>
  <si>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</si>
  <si>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</si>
  <si>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</si>
  <si>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</si>
  <si>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</si>
  <si>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</si>
  <si>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</si>
  <si>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</si>
  <si>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</si>
  <si>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</si>
  <si>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</si>
  <si>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</si>
  <si>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</si>
  <si>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</si>
  <si>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</si>
  <si>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</si>
  <si>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</si>
  <si>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</si>
  <si>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</si>
  <si>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</si>
  <si>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</si>
  <si>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</si>
  <si>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</si>
  <si>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</si>
  <si>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</si>
  <si>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</si>
  <si>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</si>
  <si>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</si>
  <si>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</si>
  <si>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</si>
  <si>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</si>
  <si>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</si>
  <si>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</si>
  <si>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</si>
  <si>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</si>
  <si>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</si>
  <si>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</si>
  <si>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</si>
  <si>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</si>
  <si>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</si>
  <si>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</si>
  <si>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</si>
  <si>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</si>
  <si>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</si>
  <si>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</si>
  <si>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</si>
  <si>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</si>
  <si>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</si>
  <si>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</si>
  <si>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</si>
  <si>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</si>
  <si>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</si>
  <si>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</si>
  <si>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</si>
  <si>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</si>
  <si>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</si>
  <si>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</si>
  <si>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</si>
  <si>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</si>
  <si>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</si>
  <si>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</si>
  <si>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</si>
  <si>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</si>
  <si>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</si>
  <si>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</si>
  <si>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</si>
  <si>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</si>
  <si>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</si>
  <si>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</si>
  <si>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</si>
  <si>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</si>
  <si>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</si>
  <si>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</si>
  <si>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</si>
  <si>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</si>
  <si>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</si>
  <si>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</si>
  <si>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</si>
  <si>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</si>
  <si>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</si>
  <si>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</si>
  <si>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</si>
  <si>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</si>
  <si>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</si>
  <si>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</si>
  <si>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</si>
  <si>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</si>
  <si>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</si>
  <si>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</si>
  <si>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</si>
  <si>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</si>
  <si>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</si>
  <si>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</si>
  <si>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</si>
  <si>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</si>
  <si>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</si>
  <si>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</si>
  <si>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</si>
  <si>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</si>
  <si>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</si>
  <si>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</si>
  <si>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</si>
  <si>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</si>
  <si>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</si>
  <si>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</si>
  <si>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</si>
  <si>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</si>
  <si>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</si>
  <si>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</si>
  <si>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</si>
  <si>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</si>
  <si>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</si>
  <si>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</si>
  <si>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</si>
  <si>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</si>
  <si>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</si>
  <si>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</si>
  <si>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</si>
  <si>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</si>
  <si>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</si>
  <si>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</si>
  <si>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</si>
  <si>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</si>
  <si>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</si>
  <si>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</si>
  <si>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</si>
  <si>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</si>
  <si>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</si>
  <si>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</si>
  <si>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</si>
  <si>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</si>
  <si>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</si>
  <si>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</si>
  <si>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</si>
  <si>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</si>
  <si>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</si>
  <si>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</si>
  <si>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</si>
  <si>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</si>
  <si>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</si>
  <si>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</si>
  <si>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</si>
  <si>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</si>
  <si>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</si>
  <si>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</si>
  <si>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</si>
  <si>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</si>
  <si>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</si>
  <si>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</si>
  <si>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</si>
  <si>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</si>
  <si>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</si>
  <si>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</si>
  <si>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</si>
  <si>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</si>
  <si>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</si>
  <si>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</si>
  <si>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</si>
  <si>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</si>
  <si>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</si>
  <si>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</si>
  <si>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</si>
  <si>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</si>
  <si>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</si>
  <si>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</si>
  <si>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</si>
  <si>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</si>
  <si>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</si>
  <si>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</si>
  <si>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</si>
  <si>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</si>
  <si>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</si>
  <si>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</si>
  <si>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</si>
  <si>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</si>
  <si>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</si>
  <si>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</si>
  <si>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</si>
  <si>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</si>
  <si>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</si>
  <si>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</si>
  <si>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</si>
  <si>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</si>
  <si>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</si>
  <si>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</si>
  <si>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</si>
  <si>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</si>
  <si>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</si>
  <si>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</si>
  <si>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</si>
  <si>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</si>
  <si>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</si>
  <si>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</si>
  <si>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</si>
  <si>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</si>
  <si>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</si>
  <si>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</si>
  <si>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</si>
  <si>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</si>
  <si>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</si>
  <si>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</si>
  <si>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</si>
  <si>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</si>
  <si>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</si>
  <si>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</si>
  <si>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</si>
  <si>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</si>
  <si>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</si>
  <si>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</si>
  <si>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</si>
  <si>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</si>
  <si>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</si>
  <si>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</si>
  <si>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</si>
  <si>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</si>
  <si>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</si>
  <si>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</si>
  <si>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</si>
  <si>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</si>
  <si>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</si>
  <si>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</si>
  <si>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</si>
  <si>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</si>
  <si>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</si>
  <si>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</si>
  <si>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</si>
  <si>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</si>
  <si>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</si>
  <si>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</si>
  <si>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</si>
  <si>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</si>
  <si>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</si>
  <si>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</si>
  <si>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</si>
  <si>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</si>
  <si>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</si>
  <si>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</si>
  <si>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</si>
  <si>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</si>
  <si>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</si>
  <si>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</si>
  <si>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</si>
  <si>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</si>
  <si>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</si>
  <si>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</si>
  <si>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</si>
  <si>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</si>
  <si>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</si>
  <si>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</si>
  <si>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</si>
  <si>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</si>
  <si>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</si>
  <si>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</si>
  <si>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</si>
  <si>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</si>
  <si>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</si>
  <si>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</si>
  <si>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</si>
  <si>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</si>
  <si>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</si>
  <si>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</si>
  <si>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</si>
  <si>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</si>
  <si>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</si>
  <si>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</si>
  <si>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</si>
  <si>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</si>
  <si>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</si>
  <si>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</si>
  <si>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</si>
  <si>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</si>
  <si>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</si>
  <si>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</si>
  <si>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</si>
  <si>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</si>
  <si>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</si>
  <si>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</si>
  <si>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</si>
  <si>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</si>
  <si>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</si>
  <si>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</si>
  <si>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</si>
  <si>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</si>
  <si>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</si>
  <si>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</si>
  <si>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</si>
  <si>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</si>
  <si>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</si>
  <si>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</si>
  <si>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</si>
  <si>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</si>
  <si>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</si>
  <si>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</si>
  <si>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</si>
  <si>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</si>
  <si>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</si>
  <si>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</si>
  <si>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</si>
  <si>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</si>
  <si>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</si>
  <si>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</si>
  <si>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</si>
  <si>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</si>
  <si>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</si>
  <si>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</si>
  <si>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</si>
  <si>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</si>
  <si>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</si>
  <si>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</si>
  <si>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</si>
  <si>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</si>
  <si>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</si>
  <si>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</si>
  <si>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</si>
  <si>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</si>
  <si>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</si>
  <si>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</si>
  <si>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</si>
  <si>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</si>
  <si>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</si>
  <si>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</si>
  <si>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</si>
  <si>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</si>
  <si>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</si>
  <si>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</si>
  <si>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</si>
  <si>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</si>
  <si>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</si>
  <si>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</si>
  <si>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</si>
  <si>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</si>
  <si>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</si>
  <si>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</si>
  <si>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</si>
  <si>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</si>
  <si>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</si>
  <si>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</si>
  <si>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</si>
  <si>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</si>
  <si>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</si>
  <si>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</si>
  <si>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</si>
  <si>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</si>
  <si>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</si>
  <si>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</si>
  <si>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</si>
  <si>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</si>
  <si>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</si>
  <si>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</si>
  <si>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</si>
  <si>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</si>
  <si>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</si>
  <si>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</si>
  <si>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</si>
  <si>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</si>
  <si>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</si>
  <si>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</si>
  <si>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</si>
  <si>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</si>
  <si>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</si>
  <si>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</si>
  <si>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</si>
  <si>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</si>
  <si>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</si>
  <si>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</si>
  <si>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</si>
  <si>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</si>
  <si>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</si>
  <si>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</si>
  <si>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</si>
  <si>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</si>
  <si>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</si>
  <si>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</si>
  <si>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</si>
  <si>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</si>
  <si>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</si>
  <si>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</si>
  <si>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</si>
  <si>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</si>
  <si>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</si>
  <si>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</si>
  <si>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</si>
  <si>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</si>
  <si>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</si>
  <si>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</si>
  <si>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</si>
  <si>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</si>
  <si>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</si>
  <si>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</si>
  <si>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</si>
  <si>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</si>
  <si>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</si>
  <si>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</si>
  <si>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</si>
  <si>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</si>
  <si>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</si>
  <si>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</si>
  <si>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</si>
  <si>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</si>
  <si>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</si>
  <si>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</si>
  <si>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</si>
  <si>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</si>
  <si>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</si>
  <si>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</si>
  <si>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</si>
  <si>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</si>
  <si>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</si>
  <si>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</si>
  <si>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</si>
  <si>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</si>
  <si>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</si>
  <si>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</si>
  <si>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</si>
  <si>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</si>
  <si>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</si>
  <si>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</si>
  <si>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</si>
  <si>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</si>
  <si>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</si>
  <si>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</si>
  <si>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</si>
  <si>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</si>
  <si>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</si>
  <si>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</si>
  <si>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</si>
  <si>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</si>
  <si>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</si>
  <si>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</si>
  <si>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</si>
  <si>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</si>
  <si>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</si>
  <si>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</si>
  <si>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</si>
  <si>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</si>
  <si>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</si>
  <si>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</si>
  <si>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</si>
  <si>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</si>
  <si>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</si>
  <si>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</si>
  <si>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</si>
  <si>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</si>
  <si>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</si>
  <si>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</si>
  <si>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</si>
  <si>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</si>
  <si>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</si>
  <si>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</si>
  <si>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</si>
  <si>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</si>
  <si>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</si>
  <si>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</si>
  <si>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</si>
  <si>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</si>
  <si>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</si>
  <si>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</si>
  <si>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</si>
  <si>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</si>
  <si>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</si>
  <si>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</si>
  <si>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</si>
  <si>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</si>
  <si>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</si>
  <si>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</si>
  <si>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</si>
  <si>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</si>
  <si>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</si>
  <si>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</si>
  <si>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</si>
  <si>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</si>
  <si>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</si>
  <si>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</si>
  <si>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</si>
  <si>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</si>
  <si>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</si>
  <si>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</si>
  <si>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</si>
  <si>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</si>
  <si>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</si>
  <si>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</si>
  <si>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</si>
  <si>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</si>
  <si>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</si>
  <si>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</si>
  <si>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</si>
  <si>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</si>
  <si>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</si>
  <si>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</si>
  <si>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</si>
  <si>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</si>
  <si>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</si>
  <si>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</si>
  <si>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</si>
  <si>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</si>
  <si>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</si>
  <si>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</si>
  <si>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</si>
  <si>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</si>
  <si>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</si>
  <si>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</si>
  <si>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</si>
  <si>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</si>
  <si>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</si>
  <si>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</si>
  <si>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</si>
  <si>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</si>
  <si>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</si>
  <si>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</si>
  <si>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</si>
  <si>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</si>
  <si>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</si>
  <si>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</si>
  <si>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</si>
  <si>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</si>
  <si>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</si>
  <si>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</si>
  <si>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</si>
  <si>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</si>
  <si>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</si>
  <si>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</si>
  <si>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</si>
  <si>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</si>
  <si>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</si>
  <si>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</si>
  <si>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</si>
  <si>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</si>
  <si>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</si>
  <si>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</si>
  <si>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</si>
  <si>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</si>
  <si>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</si>
  <si>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</si>
  <si>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</si>
  <si>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</si>
  <si>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</si>
  <si>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</si>
  <si>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</si>
  <si>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</si>
  <si>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</si>
  <si>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</si>
  <si>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</si>
  <si>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</si>
  <si>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</si>
  <si>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</si>
  <si>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</si>
  <si>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</si>
  <si>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</si>
  <si>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</si>
  <si>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</si>
  <si>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</si>
  <si>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</si>
  <si>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</si>
  <si>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</si>
  <si>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</si>
  <si>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</si>
  <si>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</si>
  <si>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</si>
  <si>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</si>
  <si>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</si>
  <si>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</si>
  <si>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</si>
  <si>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</si>
  <si>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</si>
  <si>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</si>
  <si>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</si>
  <si>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</si>
  <si>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</si>
  <si>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</si>
  <si>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</si>
  <si>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</si>
  <si>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</si>
  <si>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</si>
  <si>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</si>
  <si>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</si>
  <si>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</si>
  <si>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</si>
  <si>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</si>
  <si>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</si>
  <si>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</si>
  <si>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</si>
  <si>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</si>
  <si>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</si>
  <si>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</si>
  <si>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</si>
  <si>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</si>
  <si>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</si>
  <si>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</si>
  <si>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</si>
  <si>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</si>
  <si>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</si>
  <si>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</si>
  <si>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</si>
  <si>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</si>
  <si>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</si>
  <si>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</si>
  <si>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</si>
  <si>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</si>
  <si>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</si>
  <si>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</si>
  <si>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</si>
  <si>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</si>
  <si>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</si>
  <si>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</si>
  <si>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</si>
  <si>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</si>
  <si>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</si>
  <si>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</si>
  <si>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</si>
  <si>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</si>
  <si>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</si>
  <si>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</si>
  <si>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</si>
  <si>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</si>
  <si>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</si>
  <si>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</si>
  <si>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</si>
  <si>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</si>
  <si>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</si>
  <si>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</si>
  <si>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</si>
  <si>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</si>
  <si>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</si>
  <si>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</si>
  <si>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</si>
  <si>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</si>
  <si>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</si>
  <si>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</si>
  <si>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</si>
  <si>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</si>
  <si>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</si>
  <si>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</si>
  <si>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</si>
  <si>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</si>
  <si>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</si>
  <si>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</si>
  <si>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</si>
  <si>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</si>
  <si>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</si>
  <si>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</si>
  <si>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</si>
  <si>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</si>
  <si>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</si>
  <si>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</si>
  <si>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</si>
  <si>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</si>
  <si>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</si>
  <si>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</si>
  <si>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</si>
  <si>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</si>
  <si>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</si>
  <si>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</si>
  <si>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</si>
  <si>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</si>
  <si>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</si>
  <si>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</si>
  <si>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</si>
  <si>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</si>
  <si>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</si>
  <si>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</si>
  <si>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</si>
  <si>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</si>
  <si>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</si>
  <si>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</si>
  <si>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</si>
  <si>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</si>
  <si>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</si>
  <si>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</si>
  <si>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</si>
  <si>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</si>
  <si>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</si>
  <si>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</si>
  <si>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</si>
  <si>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</si>
  <si>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</si>
  <si>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</si>
  <si>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</si>
  <si>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</si>
  <si>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</si>
  <si>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</si>
  <si>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</si>
  <si>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</si>
  <si>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</si>
  <si>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</si>
  <si>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</si>
  <si>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</si>
  <si>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</si>
  <si>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</si>
  <si>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</si>
  <si>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</si>
  <si>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</si>
  <si>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</si>
  <si>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</si>
  <si>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</si>
  <si>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</si>
  <si>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</si>
  <si>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</si>
  <si>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</si>
  <si>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</si>
  <si>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</si>
  <si>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</si>
  <si>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</si>
  <si>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</si>
  <si>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</si>
  <si>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</si>
  <si>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</si>
  <si>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</si>
  <si>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</si>
  <si>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</si>
  <si>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</si>
  <si>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</si>
  <si>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</si>
  <si>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</si>
  <si>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</si>
  <si>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</si>
  <si>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</si>
  <si>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</si>
  <si>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</si>
  <si>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</si>
  <si>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</si>
  <si>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</si>
  <si>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</si>
  <si>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</si>
  <si>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</si>
  <si>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</si>
  <si>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</si>
  <si>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</si>
  <si>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</si>
  <si>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</si>
  <si>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</si>
  <si>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</si>
  <si>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</si>
  <si>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</si>
  <si>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</si>
  <si>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</si>
  <si>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</si>
  <si>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</si>
  <si>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</si>
  <si>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</si>
  <si>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</si>
  <si>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</si>
  <si>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</si>
  <si>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</si>
  <si>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</si>
  <si>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</si>
  <si>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</si>
  <si>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</si>
  <si>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</si>
  <si>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</si>
  <si>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</si>
  <si>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</si>
  <si>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</si>
  <si>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</si>
  <si>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</si>
  <si>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</si>
  <si>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</si>
  <si>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</si>
  <si>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</si>
  <si>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</si>
  <si>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</si>
  <si>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</si>
  <si>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</si>
  <si>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</si>
  <si>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</si>
  <si>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</si>
  <si>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</si>
  <si>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</si>
  <si>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</si>
  <si>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</si>
  <si>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</si>
  <si>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</si>
  <si>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</si>
  <si>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</si>
  <si>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</si>
  <si>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</si>
  <si>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</si>
  <si>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</si>
  <si>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</si>
  <si>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</si>
  <si>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</si>
  <si>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</si>
  <si>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</si>
  <si>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</si>
  <si>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</si>
  <si>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</si>
  <si>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</si>
  <si>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</si>
  <si>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</si>
  <si>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</si>
  <si>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</si>
  <si>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</si>
  <si>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</si>
  <si>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</si>
  <si>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</si>
  <si>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</si>
  <si>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</si>
  <si>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</si>
  <si>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</si>
  <si>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</si>
  <si>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</si>
  <si>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</si>
  <si>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</si>
  <si>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</si>
  <si>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</si>
  <si>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</si>
  <si>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</si>
  <si>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</si>
  <si>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</si>
  <si>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</si>
  <si>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</si>
  <si>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</si>
  <si>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</si>
  <si>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</si>
  <si>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</si>
  <si>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</si>
  <si>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</si>
  <si>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</si>
  <si>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</si>
  <si>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</si>
  <si>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</si>
  <si>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</si>
  <si>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</si>
  <si>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</si>
  <si>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</si>
  <si>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</si>
  <si>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</si>
  <si>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</si>
  <si>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</si>
  <si>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</si>
  <si>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</si>
  <si>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</si>
  <si>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</si>
  <si>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</si>
  <si>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</si>
  <si>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</si>
  <si>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</si>
  <si>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</si>
  <si>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</si>
  <si>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</si>
  <si>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</si>
  <si>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</si>
  <si>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</si>
  <si>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</si>
  <si>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</si>
  <si>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</si>
  <si>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</si>
  <si>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</si>
  <si>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</si>
  <si>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</si>
  <si>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</si>
  <si>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</si>
  <si>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</si>
  <si>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</si>
  <si>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</si>
  <si>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</si>
  <si>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</si>
  <si>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</si>
  <si>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</si>
  <si>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</si>
  <si>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</si>
  <si>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</si>
  <si>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</si>
  <si>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</si>
  <si>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</si>
  <si>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</si>
  <si>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</si>
  <si>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</si>
  <si>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</si>
  <si>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</si>
  <si>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</si>
  <si>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</si>
  <si>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</si>
  <si>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</si>
  <si>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</si>
  <si>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</si>
  <si>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</si>
  <si>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</si>
  <si>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</si>
  <si>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</si>
  <si>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</si>
  <si>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</si>
  <si>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</si>
  <si>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</si>
  <si>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</si>
  <si>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</si>
  <si>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</si>
  <si>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</si>
  <si>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</si>
  <si>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</si>
  <si>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</si>
  <si>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</si>
  <si>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</si>
  <si>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</si>
  <si>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</si>
  <si>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</si>
  <si>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</si>
  <si>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</si>
  <si>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</si>
  <si>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</si>
  <si>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</si>
  <si>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</si>
  <si>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</si>
  <si>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</si>
  <si>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</si>
  <si>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</si>
  <si>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</si>
  <si>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</si>
  <si>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</si>
  <si>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</si>
  <si>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</si>
  <si>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</si>
  <si>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</si>
  <si>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</si>
  <si>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</si>
  <si>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</si>
  <si>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</si>
  <si>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</si>
  <si>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</si>
  <si>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</si>
  <si>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</si>
  <si>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</si>
  <si>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</si>
  <si>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</si>
  <si>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</si>
  <si>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</si>
  <si>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</si>
  <si>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</si>
  <si>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</si>
  <si>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</si>
  <si>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</si>
  <si>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</si>
  <si>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</si>
  <si>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</si>
  <si>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</si>
  <si>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</si>
  <si>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</si>
  <si>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</si>
  <si>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</si>
  <si>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</si>
  <si>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</si>
  <si>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</si>
  <si>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</si>
  <si>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</si>
  <si>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</si>
  <si>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</si>
  <si>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</si>
  <si>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</si>
  <si>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</si>
  <si>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</si>
  <si>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</si>
  <si>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</si>
  <si>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</si>
  <si>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</si>
  <si>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</si>
  <si>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</si>
  <si>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</si>
  <si>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</si>
  <si>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</si>
  <si>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</si>
  <si>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</si>
  <si>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</si>
  <si>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</si>
  <si>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</si>
  <si>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</si>
  <si>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</si>
  <si>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</si>
  <si>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</si>
  <si>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</si>
  <si>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</si>
  <si>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</si>
  <si>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</si>
  <si>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</si>
  <si>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</si>
  <si>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</si>
  <si>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</si>
  <si>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</si>
  <si>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</si>
  <si>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</si>
  <si>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</si>
  <si>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</si>
  <si>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</si>
  <si>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</si>
  <si>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</si>
  <si>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</si>
  <si>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</si>
  <si>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</si>
  <si>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</si>
  <si>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</si>
  <si>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</si>
  <si>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</si>
  <si>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</si>
  <si>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</si>
  <si>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</si>
  <si>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</si>
  <si>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</si>
  <si>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</si>
  <si>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</si>
  <si>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</si>
  <si>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</si>
  <si>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</si>
  <si>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</si>
  <si>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</si>
  <si>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</si>
  <si>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</si>
  <si>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</si>
  <si>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</si>
  <si>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</si>
  <si>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</si>
  <si>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</si>
  <si>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</si>
  <si>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</si>
  <si>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</si>
  <si>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</si>
  <si>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</si>
  <si>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</si>
  <si>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</si>
  <si>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</si>
  <si>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</si>
  <si>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</si>
  <si>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</si>
  <si>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</si>
  <si>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</si>
  <si>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</si>
  <si>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</si>
  <si>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</si>
  <si>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</si>
  <si>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</si>
  <si>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</si>
  <si>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</si>
  <si>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</si>
  <si>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</si>
  <si>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</si>
  <si>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</si>
  <si>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</si>
  <si>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</si>
  <si>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</si>
  <si>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</si>
  <si>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</si>
  <si>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</si>
  <si>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</si>
  <si>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</si>
  <si>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</si>
  <si>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</si>
  <si>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</si>
  <si>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</si>
  <si>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</si>
  <si>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</si>
  <si>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</si>
  <si>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</si>
  <si>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</si>
  <si>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</si>
  <si>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</si>
  <si>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</si>
  <si>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</si>
  <si>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</si>
  <si>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</si>
  <si>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</si>
  <si>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</si>
  <si>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</si>
  <si>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</si>
  <si>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</si>
  <si>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</si>
  <si>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</si>
  <si>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</si>
  <si>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</si>
  <si>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</si>
  <si>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</si>
  <si>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</si>
  <si>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</si>
  <si>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</si>
  <si>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</si>
  <si>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</si>
  <si>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</si>
  <si>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</si>
  <si>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</si>
  <si>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</si>
  <si>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</si>
  <si>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</si>
  <si>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</si>
  <si>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</si>
  <si>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</si>
  <si>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</si>
  <si>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</si>
  <si>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</si>
  <si>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</si>
  <si>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</si>
  <si>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</si>
  <si>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</si>
  <si>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</si>
  <si>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</si>
  <si>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</si>
  <si>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</si>
  <si>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</si>
  <si>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</si>
  <si>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</si>
  <si>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</si>
  <si>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</si>
  <si>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</si>
  <si>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</si>
  <si>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</si>
  <si>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</si>
  <si>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</si>
  <si>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</si>
  <si>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</si>
  <si>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</si>
  <si>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</si>
  <si>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</si>
  <si>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</si>
  <si>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</si>
  <si>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</si>
  <si>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</si>
  <si>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</si>
  <si>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</si>
  <si>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</si>
  <si>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</si>
  <si>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</si>
  <si>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</si>
  <si>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</si>
  <si>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</si>
  <si>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</si>
  <si>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</si>
  <si>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</si>
  <si>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</si>
  <si>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</si>
  <si>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</si>
  <si>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</si>
  <si>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</si>
  <si>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</si>
  <si>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</si>
  <si>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</si>
  <si>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</si>
  <si>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</si>
  <si>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</si>
  <si>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</si>
  <si>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</si>
  <si>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</si>
  <si>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</si>
  <si>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</si>
  <si>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</si>
  <si>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</si>
  <si>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</si>
  <si>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</si>
  <si>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</si>
  <si>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</si>
  <si>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</si>
  <si>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</si>
  <si>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</si>
  <si>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</si>
  <si>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</si>
  <si>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</si>
  <si>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</si>
  <si>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</si>
  <si>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</si>
  <si>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</si>
  <si>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</si>
  <si>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</si>
  <si>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</si>
  <si>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</si>
  <si>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</si>
  <si>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</si>
  <si>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</si>
  <si>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</si>
  <si>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</si>
  <si>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</si>
  <si>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</si>
  <si>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</si>
  <si>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</si>
  <si>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</si>
  <si>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</si>
  <si>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</si>
  <si>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</si>
  <si>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</si>
  <si>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</si>
  <si>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</si>
  <si>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</si>
  <si>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</si>
  <si>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</si>
  <si>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</si>
  <si>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</si>
  <si>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</si>
  <si>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</si>
  <si>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</si>
  <si>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</si>
  <si>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</si>
  <si>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</si>
  <si>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</si>
  <si>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</si>
  <si>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</si>
  <si>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</si>
  <si>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</si>
  <si>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</si>
  <si>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</si>
  <si>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</si>
  <si>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</si>
  <si>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</si>
  <si>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</si>
  <si>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</si>
  <si>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</si>
  <si>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</si>
  <si>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</si>
  <si>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</si>
  <si>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</si>
  <si>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</si>
  <si>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</si>
  <si>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</si>
  <si>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</si>
  <si>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</si>
  <si>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</si>
  <si>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</si>
  <si>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</si>
  <si>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</si>
  <si>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</si>
  <si>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</si>
  <si>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</si>
  <si>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</si>
  <si>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</si>
  <si>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</si>
  <si>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</si>
  <si>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</si>
  <si>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</si>
  <si>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</si>
  <si>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</si>
  <si>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</si>
  <si>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</si>
  <si>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</si>
  <si>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</si>
  <si>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</si>
  <si>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</si>
  <si>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</si>
  <si>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</si>
  <si>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</si>
  <si>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</si>
  <si>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</si>
  <si>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</si>
  <si>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</si>
  <si>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</si>
  <si>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</si>
  <si>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</si>
  <si>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</si>
  <si>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</si>
  <si>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</si>
  <si>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</si>
  <si>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</si>
  <si>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</si>
  <si>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</si>
  <si>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</si>
  <si>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</si>
  <si>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</si>
  <si>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</si>
  <si>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</si>
  <si>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</si>
  <si>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</si>
  <si>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</si>
  <si>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</si>
  <si>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</si>
  <si>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</si>
  <si>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</si>
  <si>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</si>
  <si>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</si>
  <si>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</si>
  <si>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</si>
  <si>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</si>
  <si>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</si>
  <si>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</si>
  <si>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</si>
  <si>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</si>
  <si>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</si>
  <si>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</si>
  <si>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</si>
  <si>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</si>
  <si>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</si>
  <si>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</si>
  <si>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</si>
  <si>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</si>
  <si>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</si>
  <si>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</si>
  <si>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</si>
  <si>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</si>
  <si>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</si>
  <si>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</si>
  <si>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</si>
  <si>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</si>
  <si>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</si>
  <si>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</si>
  <si>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</si>
  <si>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</si>
  <si>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</si>
  <si>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</si>
  <si>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</si>
  <si>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</si>
  <si>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</si>
  <si>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</si>
  <si>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</si>
  <si>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</si>
  <si>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</si>
  <si>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</si>
  <si>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</si>
  <si>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</si>
  <si>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</si>
  <si>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</si>
  <si>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</si>
  <si>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</si>
  <si>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</si>
  <si>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</si>
  <si>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</si>
  <si>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</si>
  <si>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</si>
  <si>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</si>
  <si>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</si>
  <si>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</si>
  <si>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</si>
  <si>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</si>
  <si>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</si>
  <si>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</si>
  <si>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</si>
  <si>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</si>
  <si>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</si>
  <si>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</si>
  <si>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</si>
  <si>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</si>
  <si>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</si>
  <si>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</si>
  <si>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</si>
  <si>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</si>
  <si>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</si>
  <si>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</si>
  <si>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</si>
  <si>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</si>
  <si>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</si>
  <si>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</si>
  <si>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</si>
  <si>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</si>
  <si>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</si>
  <si>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</si>
  <si>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</si>
  <si>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</si>
  <si>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</si>
  <si>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</si>
  <si>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</si>
  <si>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</si>
  <si>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</si>
  <si>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</si>
  <si>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</si>
  <si>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</si>
  <si>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</si>
  <si>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</si>
  <si>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</si>
  <si>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</si>
  <si>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</si>
  <si>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</si>
  <si>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</si>
  <si>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</si>
  <si>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</si>
  <si>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</si>
  <si>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</si>
  <si>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</si>
  <si>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</si>
  <si>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</si>
  <si>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</si>
  <si>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</si>
  <si>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</si>
  <si>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</si>
  <si>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</si>
  <si>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</si>
  <si>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</si>
  <si>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</si>
  <si>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</si>
  <si>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</si>
  <si>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</si>
  <si>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</si>
  <si>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</si>
  <si>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</si>
  <si>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</si>
  <si>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</si>
  <si>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</si>
  <si>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</si>
  <si>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</si>
  <si>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</si>
  <si>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</si>
  <si>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</si>
  <si>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</si>
  <si>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</si>
  <si>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</si>
  <si>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</si>
  <si>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</si>
  <si>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</si>
  <si>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</si>
  <si>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</si>
  <si>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</si>
  <si>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</si>
  <si>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</si>
  <si>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</si>
  <si>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</si>
  <si>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</si>
  <si>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</si>
  <si>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</si>
  <si>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</si>
  <si>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</si>
  <si>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</si>
  <si>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</si>
  <si>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</si>
  <si>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</si>
  <si>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</si>
  <si>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</si>
  <si>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</si>
  <si>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</si>
  <si>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</si>
  <si>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</si>
  <si>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</si>
  <si>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</si>
  <si>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</si>
  <si>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</si>
  <si>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</si>
  <si>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</si>
  <si>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</si>
  <si>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</si>
  <si>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</si>
  <si>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</si>
  <si>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</si>
  <si>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</si>
  <si>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</si>
  <si>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</si>
  <si>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</si>
  <si>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</si>
  <si>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</si>
  <si>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</si>
  <si>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</si>
  <si>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</si>
  <si>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</si>
  <si>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</si>
  <si>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</si>
  <si>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</si>
  <si>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</si>
  <si>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</si>
  <si>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</si>
  <si>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</si>
  <si>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</si>
  <si>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</si>
  <si>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</si>
  <si>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</si>
  <si>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</si>
  <si>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</si>
  <si>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</si>
  <si>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</si>
  <si>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</si>
  <si>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</si>
  <si>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</si>
  <si>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</si>
  <si>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</si>
  <si>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</si>
  <si>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</si>
  <si>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</si>
  <si>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</si>
  <si>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</si>
  <si>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</si>
  <si>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</si>
  <si>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</si>
  <si>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</si>
  <si>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</si>
  <si>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</si>
  <si>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</si>
  <si>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</si>
  <si>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</si>
  <si>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</si>
  <si>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</si>
  <si>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</si>
  <si>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</si>
  <si>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</si>
  <si>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</si>
  <si>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</si>
  <si>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</si>
  <si>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</si>
  <si>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</si>
  <si>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</si>
  <si>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</si>
  <si>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</si>
  <si>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</si>
  <si>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</si>
  <si>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</si>
  <si>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</si>
  <si>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</si>
  <si>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</si>
  <si>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</si>
  <si>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</si>
  <si>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</si>
  <si>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</si>
  <si>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</si>
  <si>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</si>
  <si>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</si>
  <si>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</si>
  <si>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</si>
  <si>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</si>
  <si>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</si>
  <si>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</si>
  <si>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</si>
  <si>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</si>
  <si>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</si>
  <si>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</si>
  <si>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</si>
  <si>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</si>
  <si>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</si>
  <si>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</si>
  <si>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</si>
  <si>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</si>
  <si>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</si>
  <si>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</si>
  <si>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</si>
  <si>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</si>
  <si>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</si>
  <si>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</si>
  <si>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</si>
  <si>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</si>
  <si>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</si>
  <si>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</si>
  <si>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</si>
  <si>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</si>
  <si>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</si>
  <si>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</si>
  <si>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</si>
  <si>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</si>
  <si>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</si>
  <si>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</si>
  <si>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</si>
  <si>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</si>
  <si>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</si>
  <si>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</si>
  <si>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</si>
  <si>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</si>
  <si>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</si>
  <si>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</si>
  <si>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</si>
  <si>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</si>
  <si>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</si>
  <si>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</si>
  <si>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</si>
  <si>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</si>
  <si>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</si>
  <si>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</si>
  <si>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</si>
  <si>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</si>
  <si>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</si>
  <si>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</si>
  <si>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</si>
  <si>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</si>
  <si>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</si>
  <si>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</si>
  <si>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</si>
  <si>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</si>
  <si>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</si>
  <si>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</si>
  <si>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</si>
  <si>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</si>
  <si>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</si>
  <si>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</si>
  <si>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</si>
  <si>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</si>
  <si>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</si>
  <si>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</si>
  <si>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</si>
  <si>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</si>
  <si>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</si>
  <si>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</si>
  <si>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</si>
  <si>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</si>
  <si>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</si>
  <si>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</si>
  <si>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</si>
  <si>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</si>
  <si>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</si>
  <si>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</si>
  <si>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</si>
  <si>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</si>
  <si>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</si>
  <si>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</si>
  <si>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</si>
  <si>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</si>
  <si>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</si>
  <si>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</si>
  <si>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</si>
  <si>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</si>
  <si>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</si>
  <si>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</si>
  <si>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</si>
  <si>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</si>
  <si>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</si>
  <si>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</si>
  <si>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</si>
  <si>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</si>
  <si>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</si>
  <si>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</si>
  <si>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</si>
  <si>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</si>
  <si>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</si>
  <si>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</si>
  <si>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</si>
  <si>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</si>
  <si>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</si>
  <si>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</si>
  <si>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</si>
  <si>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</si>
  <si>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</si>
  <si>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</si>
  <si>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</si>
  <si>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</si>
  <si>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</si>
  <si>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</si>
  <si>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</si>
  <si>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</si>
  <si>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</si>
  <si>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</si>
  <si>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</si>
  <si>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</si>
  <si>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</si>
  <si>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</si>
  <si>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</si>
  <si>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</si>
  <si>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</si>
  <si>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</si>
  <si>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</si>
  <si>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</si>
  <si>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</si>
  <si>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</si>
  <si>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</si>
  <si>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</si>
  <si>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</si>
  <si>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</si>
  <si>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</si>
  <si>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</si>
  <si>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</si>
  <si>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</si>
  <si>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</si>
  <si>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</si>
  <si>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</si>
  <si>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</si>
  <si>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</si>
  <si>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</si>
  <si>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</si>
  <si>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</si>
  <si>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</si>
  <si>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</si>
  <si>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</si>
  <si>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</si>
  <si>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</si>
  <si>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</si>
  <si>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</si>
  <si>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</si>
  <si>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</si>
  <si>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</si>
  <si>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</si>
  <si>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</si>
  <si>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</si>
  <si>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</si>
  <si>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</si>
  <si>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</si>
  <si>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</si>
  <si>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</si>
  <si>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</si>
  <si>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</si>
  <si>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</si>
  <si>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</si>
  <si>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</si>
  <si>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</si>
  <si>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</si>
  <si>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</si>
  <si>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</si>
  <si>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</si>
  <si>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</si>
  <si>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</si>
  <si>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</si>
  <si>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</si>
  <si>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</si>
  <si>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</si>
  <si>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</si>
  <si>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</si>
  <si>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</si>
  <si>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</si>
  <si>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</si>
  <si>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</si>
  <si>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</si>
  <si>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</si>
  <si>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</si>
  <si>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</si>
  <si>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</si>
  <si>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</si>
  <si>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</si>
  <si>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</si>
  <si>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</si>
  <si>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</si>
  <si>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</si>
  <si>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</si>
  <si>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</si>
  <si>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</si>
  <si>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</si>
  <si>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</si>
  <si>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</si>
  <si>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</si>
  <si>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</si>
  <si>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</si>
  <si>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</si>
  <si>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</si>
  <si>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</si>
  <si>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</si>
  <si>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</si>
  <si>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</si>
  <si>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</si>
  <si>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</si>
  <si>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</si>
  <si>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</si>
  <si>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</si>
  <si>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</si>
  <si>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</si>
  <si>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</si>
  <si>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</si>
  <si>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</si>
  <si>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</si>
  <si>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</si>
  <si>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</si>
  <si>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</si>
  <si>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</si>
  <si>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</si>
  <si>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</si>
  <si>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</si>
  <si>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</si>
  <si>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</si>
  <si>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</si>
  <si>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</si>
  <si>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</si>
  <si>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</si>
  <si>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</si>
  <si>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</si>
  <si>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</si>
  <si>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</si>
  <si>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</si>
  <si>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</si>
  <si>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</si>
  <si>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</si>
  <si>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</si>
  <si>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</si>
  <si>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</si>
  <si>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</si>
  <si>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</si>
  <si>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</si>
  <si>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</si>
  <si>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</si>
  <si>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</si>
  <si>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</si>
  <si>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</si>
  <si>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</si>
  <si>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</si>
  <si>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</si>
  <si>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</si>
  <si>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</si>
  <si>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</si>
  <si>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</si>
  <si>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</si>
  <si>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</si>
  <si>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</si>
  <si>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</si>
  <si>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</si>
  <si>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</si>
  <si>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</si>
  <si>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</si>
  <si>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</si>
  <si>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</si>
  <si>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</si>
  <si>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</si>
  <si>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</si>
  <si>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</si>
  <si>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</si>
  <si>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</si>
  <si>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</si>
  <si>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</si>
  <si>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</si>
  <si>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</si>
  <si>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</si>
  <si>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</si>
  <si>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</si>
  <si>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</si>
  <si>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</si>
  <si>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</si>
  <si>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</si>
  <si>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</si>
  <si>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</si>
  <si>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</si>
  <si>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</si>
  <si>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</si>
  <si>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</si>
  <si>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</si>
  <si>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</si>
  <si>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</si>
  <si>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</si>
  <si>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</si>
  <si>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</si>
  <si>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</si>
  <si>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</si>
  <si>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</si>
  <si>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</si>
  <si>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</si>
  <si>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</si>
  <si>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</si>
  <si>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</si>
  <si>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</si>
  <si>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</si>
  <si>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</si>
  <si>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</si>
  <si>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</si>
  <si>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</si>
  <si>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</si>
  <si>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</si>
  <si>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</si>
  <si>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</si>
  <si>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</si>
  <si>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</si>
  <si>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</si>
  <si>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</si>
  <si>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</si>
  <si>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</si>
  <si>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</si>
  <si>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</si>
  <si>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</si>
  <si>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</si>
  <si>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</si>
  <si>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</si>
  <si>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</si>
  <si>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</si>
  <si>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</si>
  <si>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</si>
  <si>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</si>
  <si>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</si>
  <si>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</si>
  <si>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</si>
  <si>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</si>
  <si>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</si>
  <si>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</si>
  <si>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</si>
  <si>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</si>
  <si>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</si>
  <si>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</si>
  <si>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</si>
  <si>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</si>
  <si>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</si>
  <si>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</si>
  <si>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</si>
  <si>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</si>
  <si>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</si>
  <si>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</si>
  <si>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</si>
  <si>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</si>
  <si>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</si>
  <si>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</si>
  <si>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</si>
  <si>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</si>
  <si>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</si>
  <si>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</si>
  <si>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</si>
  <si>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</si>
  <si>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</si>
  <si>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</si>
  <si>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</si>
  <si>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</si>
  <si>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</si>
  <si>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</si>
  <si>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</si>
  <si>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</si>
  <si>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</si>
  <si>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</si>
  <si>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</si>
  <si>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</si>
  <si>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</si>
  <si>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</si>
  <si>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</si>
  <si>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</si>
  <si>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</si>
  <si>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</si>
  <si>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</si>
  <si>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</si>
  <si>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</si>
  <si>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</si>
  <si>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</si>
  <si>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</si>
  <si>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</si>
  <si>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</si>
  <si>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</si>
  <si>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</si>
  <si>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</si>
  <si>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</si>
  <si>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</si>
  <si>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</si>
  <si>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</si>
  <si>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</si>
  <si>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</si>
  <si>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</si>
  <si>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</si>
  <si>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</si>
  <si>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</si>
  <si>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</si>
  <si>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</si>
  <si>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</si>
  <si>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</si>
  <si>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</si>
  <si>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</si>
  <si>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</si>
  <si>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</si>
  <si>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</si>
  <si>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</si>
  <si>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</si>
  <si>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</si>
  <si>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</si>
  <si>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</si>
  <si>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</si>
  <si>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</si>
  <si>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</si>
  <si>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</si>
  <si>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</si>
  <si>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</si>
  <si>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</si>
  <si>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</si>
  <si>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</si>
  <si>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</si>
  <si>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</si>
  <si>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</si>
  <si>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</si>
  <si>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</si>
  <si>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</si>
  <si>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</si>
  <si>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</si>
  <si>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</si>
  <si>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</si>
  <si>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</si>
  <si>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</si>
  <si>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</si>
  <si>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</si>
  <si>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</si>
  <si>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</si>
  <si>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</si>
  <si>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</si>
  <si>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</si>
  <si>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</si>
  <si>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</si>
  <si>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</si>
  <si>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</si>
  <si>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</si>
  <si>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</si>
  <si>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</si>
  <si>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</si>
  <si>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</si>
  <si>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</si>
  <si>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</si>
  <si>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</si>
  <si>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</si>
  <si>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</si>
  <si>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</si>
  <si>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</si>
  <si>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</si>
  <si>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</si>
  <si>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</si>
  <si>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</si>
  <si>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</si>
  <si>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</si>
  <si>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</si>
  <si>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</si>
  <si>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</si>
  <si>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</si>
  <si>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</si>
  <si>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</si>
  <si>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</si>
  <si>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</si>
  <si>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</si>
  <si>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</si>
  <si>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</si>
  <si>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</si>
  <si>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</si>
  <si>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</si>
  <si>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</si>
  <si>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</si>
  <si>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</si>
  <si>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</si>
  <si>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</si>
  <si>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</si>
  <si>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</si>
  <si>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</si>
  <si>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</si>
  <si>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</si>
  <si>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</si>
  <si>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</si>
  <si>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</si>
  <si>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</si>
  <si>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</si>
  <si>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</si>
  <si>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</si>
  <si>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</si>
  <si>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</si>
  <si>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</si>
  <si>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</si>
  <si>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</si>
  <si>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</si>
  <si>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</si>
  <si>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</si>
  <si>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</si>
  <si>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</si>
  <si>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</si>
  <si>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</si>
  <si>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</si>
  <si>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</si>
  <si>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</si>
  <si>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</si>
  <si>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</si>
  <si>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</si>
  <si>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</si>
  <si>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</si>
  <si>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</si>
  <si>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</si>
  <si>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</si>
  <si>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</si>
  <si>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</si>
  <si>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</si>
  <si>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</si>
  <si>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</si>
  <si>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</si>
  <si>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</si>
  <si>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</si>
  <si>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</si>
  <si>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</si>
  <si>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</si>
  <si>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</si>
  <si>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</si>
  <si>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</si>
  <si>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</si>
  <si>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</si>
  <si>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</si>
  <si>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</si>
  <si>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</si>
  <si>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</si>
  <si>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</si>
  <si>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</si>
  <si>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</si>
  <si>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</si>
  <si>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</si>
  <si>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</si>
  <si>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</si>
  <si>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</si>
  <si>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</si>
  <si>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</si>
  <si>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</si>
  <si>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</si>
  <si>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</si>
  <si>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</si>
  <si>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</si>
  <si>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</si>
  <si>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</si>
  <si>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</si>
  <si>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</si>
  <si>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</si>
  <si>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</si>
  <si>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</si>
  <si>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</si>
  <si>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</si>
  <si>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</si>
  <si>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</si>
  <si>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</si>
  <si>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</si>
  <si>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</si>
  <si>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</si>
  <si>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</si>
  <si>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</si>
  <si>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</si>
  <si>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</si>
  <si>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</si>
  <si>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</si>
  <si>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</si>
  <si>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</si>
  <si>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</si>
  <si>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</si>
  <si>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</si>
  <si>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</si>
  <si>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</si>
  <si>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</si>
  <si>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</si>
  <si>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</si>
  <si>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</si>
  <si>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</si>
  <si>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</si>
  <si>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</si>
  <si>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</si>
  <si>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</si>
  <si>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</si>
  <si>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</si>
  <si>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</si>
  <si>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</si>
  <si>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</si>
  <si>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</si>
  <si>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</si>
  <si>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</si>
  <si>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</si>
  <si>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</si>
  <si>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</si>
  <si>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</si>
  <si>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</si>
  <si>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</si>
  <si>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</si>
  <si>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</si>
  <si>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</si>
  <si>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</si>
  <si>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</si>
  <si>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</si>
  <si>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</si>
  <si>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</si>
  <si>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</si>
  <si>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</si>
  <si>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</si>
  <si>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</si>
  <si>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</si>
  <si>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</si>
  <si>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</si>
  <si>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</si>
  <si>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</si>
  <si>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</si>
  <si>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</si>
  <si>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</si>
  <si>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</si>
  <si>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</si>
  <si>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</si>
  <si>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</si>
  <si>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</si>
  <si>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</si>
  <si>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</si>
  <si>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</si>
  <si>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</si>
  <si>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</si>
  <si>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</si>
  <si>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</si>
  <si>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</si>
  <si>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</si>
  <si>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</si>
  <si>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</si>
  <si>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</si>
  <si>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</si>
  <si>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</si>
  <si>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</si>
  <si>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</si>
  <si>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</si>
  <si>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</si>
  <si>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</si>
  <si>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</si>
  <si>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</si>
  <si>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</si>
  <si>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</si>
  <si>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</si>
  <si>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</si>
  <si>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</si>
  <si>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</si>
  <si>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</si>
  <si>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</si>
  <si>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</si>
  <si>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</si>
  <si>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</si>
  <si>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</si>
  <si>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</si>
  <si>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</si>
  <si>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</si>
  <si>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</si>
  <si>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</si>
  <si>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</si>
  <si>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</si>
  <si>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</si>
  <si>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</si>
  <si>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</si>
  <si>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</si>
  <si>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</si>
  <si>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</si>
  <si>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</si>
  <si>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</si>
  <si>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</si>
  <si>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</si>
  <si>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</si>
  <si>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</si>
  <si>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</si>
  <si>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</si>
  <si>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</si>
  <si>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</si>
  <si>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</si>
  <si>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</si>
  <si>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</si>
  <si>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</si>
  <si>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</si>
  <si>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</si>
  <si>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</si>
  <si>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</si>
  <si>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</si>
  <si>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</si>
  <si>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</si>
  <si>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</si>
  <si>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</si>
  <si>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</si>
  <si>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</si>
  <si>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</si>
  <si>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</si>
  <si>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</si>
  <si>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</si>
  <si>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</si>
  <si>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</si>
  <si>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</si>
  <si>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</si>
  <si>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</si>
  <si>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</si>
  <si>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</si>
  <si>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</si>
  <si>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</si>
  <si>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</si>
  <si>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</si>
  <si>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</si>
  <si>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</si>
  <si>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</si>
  <si>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</si>
  <si>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</si>
  <si>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</si>
  <si>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</si>
  <si>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</si>
  <si>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</si>
  <si>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</si>
  <si>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</si>
  <si>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</si>
  <si>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</si>
  <si>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</si>
  <si>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</si>
  <si>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</si>
  <si>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</si>
  <si>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</si>
  <si>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</si>
  <si>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</si>
  <si>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</si>
  <si>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</si>
  <si>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</si>
  <si>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</si>
  <si>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</si>
  <si>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</si>
  <si>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</si>
  <si>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</si>
  <si>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</si>
  <si>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</si>
  <si>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</si>
  <si>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</si>
  <si>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</si>
  <si>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</si>
  <si>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</si>
  <si>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</si>
  <si>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</si>
  <si>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</si>
  <si>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</si>
  <si>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</si>
  <si>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</si>
  <si>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</si>
  <si>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</si>
  <si>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</si>
  <si>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</si>
  <si>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</si>
  <si>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</si>
  <si>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</si>
  <si>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</si>
  <si>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</si>
  <si>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</si>
  <si>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</si>
  <si>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</si>
  <si>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</si>
  <si>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</si>
  <si>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</si>
  <si>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</si>
  <si>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</si>
  <si>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</si>
  <si>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</si>
  <si>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</si>
  <si>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</si>
  <si>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</si>
  <si>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</si>
  <si>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</si>
  <si>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</si>
  <si>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</si>
  <si>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</si>
  <si>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</si>
  <si>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</si>
  <si>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</si>
  <si>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</si>
  <si>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</si>
  <si>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</si>
  <si>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</si>
  <si>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</si>
  <si>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</si>
  <si>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</si>
  <si>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</si>
  <si>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</si>
  <si>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</si>
  <si>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</si>
  <si>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</si>
  <si>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</si>
  <si>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</si>
  <si>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</si>
  <si>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</si>
  <si>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</si>
  <si>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</si>
  <si>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</si>
  <si>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</si>
  <si>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</si>
  <si>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</si>
  <si>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</si>
  <si>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</si>
  <si>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</si>
  <si>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</si>
  <si>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</si>
  <si>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</si>
  <si>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</si>
  <si>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</si>
  <si>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</si>
  <si>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</si>
  <si>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</si>
  <si>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</si>
  <si>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</si>
  <si>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</si>
  <si>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</si>
  <si>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</si>
  <si>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</si>
  <si>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</si>
  <si>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</si>
  <si>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</si>
  <si>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</si>
  <si>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</si>
  <si>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</si>
  <si>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</si>
  <si>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</si>
  <si>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</si>
  <si>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</si>
  <si>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</si>
  <si>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</si>
  <si>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</si>
  <si>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</si>
  <si>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</si>
  <si>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</si>
  <si>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</si>
  <si>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</si>
  <si>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</si>
  <si>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</si>
  <si>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</si>
  <si>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</si>
  <si>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</si>
  <si>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</si>
  <si>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</si>
  <si>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</si>
  <si>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</si>
  <si>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</si>
  <si>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</si>
  <si>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</si>
  <si>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</si>
  <si>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</si>
  <si>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</si>
  <si>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</si>
  <si>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</si>
  <si>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</si>
  <si>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</si>
  <si>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</si>
  <si>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</si>
  <si>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</si>
  <si>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</si>
  <si>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</si>
  <si>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</si>
  <si>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</si>
  <si>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</si>
  <si>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</si>
  <si>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</si>
  <si>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</si>
  <si>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</si>
  <si>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</si>
  <si>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</si>
  <si>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</si>
  <si>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</si>
  <si>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</si>
  <si>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</si>
  <si>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</si>
  <si>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</si>
  <si>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</si>
  <si>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</si>
  <si>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</si>
  <si>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</si>
  <si>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</si>
  <si>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</si>
  <si>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</si>
  <si>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</si>
  <si>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</si>
  <si>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</si>
  <si>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</si>
  <si>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</si>
  <si>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</si>
  <si>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</si>
  <si>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</si>
  <si>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</si>
  <si>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</si>
  <si>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</si>
  <si>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</si>
  <si>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</si>
  <si>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</si>
  <si>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</si>
  <si>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</si>
  <si>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</si>
  <si>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</si>
  <si>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</si>
  <si>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</si>
  <si>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</si>
  <si>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</si>
  <si>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</si>
  <si>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</si>
  <si>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</si>
  <si>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</si>
  <si>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</si>
  <si>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</si>
  <si>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</si>
  <si>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</si>
  <si>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</si>
  <si>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</si>
  <si>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</si>
  <si>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</si>
  <si>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</si>
  <si>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</si>
  <si>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</si>
  <si>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</si>
  <si>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</si>
  <si>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</si>
  <si>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</si>
  <si>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</si>
  <si>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</si>
  <si>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</si>
  <si>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</si>
  <si>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</si>
  <si>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</si>
  <si>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</si>
  <si>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</si>
  <si>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</si>
  <si>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</si>
  <si>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</si>
  <si>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</si>
  <si>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</si>
  <si>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</si>
  <si>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</si>
  <si>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</si>
  <si>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</si>
  <si>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</si>
  <si>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</si>
  <si>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</si>
  <si>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</si>
  <si>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</si>
  <si>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</si>
  <si>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</si>
  <si>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</si>
  <si>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</si>
  <si>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</si>
  <si>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</si>
  <si>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</si>
  <si>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</si>
  <si>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</si>
  <si>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</si>
  <si>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</si>
  <si>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</si>
  <si>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</si>
  <si>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</si>
  <si>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</si>
  <si>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</si>
  <si>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</si>
  <si>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</si>
  <si>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</si>
  <si>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</si>
  <si>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</si>
  <si>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</si>
  <si>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</si>
  <si>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</si>
  <si>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</si>
  <si>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</si>
  <si>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</si>
  <si>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</si>
  <si>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</si>
  <si>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</si>
  <si>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</si>
  <si>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</si>
  <si>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</si>
  <si>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</si>
  <si>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</si>
  <si>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</si>
  <si>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</si>
  <si>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</si>
  <si>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</si>
  <si>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</si>
  <si>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</si>
  <si>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</si>
  <si>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</si>
  <si>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</si>
  <si>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</si>
  <si>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</si>
  <si>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</si>
  <si>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</si>
  <si>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</si>
  <si>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</si>
  <si>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</si>
  <si>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</si>
  <si>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</si>
  <si>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</si>
  <si>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</si>
  <si>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</si>
  <si>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</si>
  <si>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</si>
  <si>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</si>
  <si>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</si>
  <si>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</si>
  <si>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</si>
  <si>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</si>
  <si>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</si>
  <si>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</si>
  <si>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</si>
  <si>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</si>
  <si>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</si>
  <si>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</si>
  <si>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</si>
  <si>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</si>
  <si>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</si>
  <si>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</si>
  <si>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</si>
  <si>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</si>
  <si>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</si>
  <si>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</si>
  <si>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</si>
  <si>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</si>
  <si>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</si>
  <si>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</si>
  <si>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</si>
  <si>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</si>
  <si>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</si>
  <si>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</si>
  <si>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</si>
  <si>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</si>
  <si>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</si>
  <si>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</si>
  <si>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</si>
  <si>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</si>
  <si>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</si>
  <si>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</si>
  <si>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</si>
  <si>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</si>
  <si>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</si>
  <si>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</si>
  <si>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</si>
  <si>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</si>
  <si>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</si>
  <si>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</si>
  <si>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</si>
  <si>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</si>
  <si>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</si>
  <si>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</si>
  <si>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</si>
  <si>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</si>
  <si>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</si>
  <si>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</si>
  <si>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</si>
  <si>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</si>
  <si>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</si>
  <si>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</si>
  <si>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</si>
  <si>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</si>
  <si>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</si>
  <si>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</si>
  <si>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</si>
  <si>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</si>
  <si>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</si>
  <si>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</si>
  <si>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</si>
  <si>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</si>
  <si>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</si>
  <si>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</si>
  <si>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</si>
  <si>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</si>
  <si>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</si>
  <si>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</si>
  <si>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</si>
  <si>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</si>
  <si>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</si>
  <si>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</si>
  <si>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</si>
  <si>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</si>
  <si>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</si>
  <si>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</si>
  <si>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</si>
  <si>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</si>
  <si>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</si>
  <si>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</si>
  <si>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</si>
  <si>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</si>
  <si>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</si>
  <si>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</si>
  <si>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</si>
  <si>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</si>
  <si>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</si>
  <si>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</si>
  <si>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</si>
  <si>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</si>
  <si>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</si>
  <si>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</si>
  <si>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</si>
  <si>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</si>
  <si>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</si>
  <si>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</si>
  <si>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</si>
  <si>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</si>
  <si>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</si>
  <si>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</si>
  <si>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</si>
  <si>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</si>
  <si>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</si>
  <si>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</si>
  <si>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</si>
  <si>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</si>
  <si>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</si>
  <si>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</si>
  <si>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</si>
  <si>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</si>
  <si>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</si>
  <si>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</si>
  <si>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</si>
  <si>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</si>
  <si>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</si>
  <si>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</si>
  <si>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</si>
  <si>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</si>
  <si>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</si>
  <si>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</si>
  <si>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</si>
  <si>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</si>
  <si>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</si>
  <si>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</si>
  <si>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</si>
  <si>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</si>
  <si>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</si>
  <si>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</si>
  <si>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</si>
  <si>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</si>
  <si>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</si>
  <si>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</si>
  <si>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</si>
  <si>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</si>
  <si>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</si>
  <si>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</si>
  <si>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</si>
  <si>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</si>
  <si>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</si>
  <si>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</si>
  <si>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</si>
  <si>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</si>
  <si>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</si>
  <si>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</si>
  <si>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</si>
  <si>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</si>
  <si>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</si>
  <si>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</si>
  <si>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</si>
  <si>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</si>
  <si>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</si>
  <si>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</si>
  <si>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</si>
  <si>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</si>
  <si>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</si>
  <si>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</si>
  <si>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</si>
  <si>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</si>
  <si>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</si>
  <si>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</si>
  <si>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</si>
  <si>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</si>
  <si>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</si>
  <si>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</si>
  <si>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</si>
  <si>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</si>
  <si>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</si>
  <si>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</si>
  <si>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</si>
  <si>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</si>
  <si>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</si>
  <si>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</si>
  <si>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</si>
  <si>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</si>
  <si>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</si>
  <si>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</si>
  <si>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</si>
  <si>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</si>
  <si>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</si>
  <si>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</si>
  <si>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</si>
  <si>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</si>
  <si>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</si>
  <si>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</si>
  <si>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</si>
  <si>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</si>
  <si>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</si>
  <si>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</si>
  <si>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</si>
  <si>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</si>
  <si>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</si>
  <si>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</si>
  <si>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</si>
  <si>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</si>
  <si>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</si>
  <si>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</si>
  <si>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</si>
  <si>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</si>
  <si>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</si>
  <si>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</si>
  <si>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</si>
  <si>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</si>
  <si>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</si>
  <si>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</si>
  <si>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</si>
  <si>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</si>
  <si>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</si>
  <si>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</si>
  <si>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</si>
  <si>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</si>
  <si>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</si>
  <si>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</si>
  <si>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</si>
  <si>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</si>
  <si>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</si>
  <si>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</si>
  <si>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</si>
  <si>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</si>
  <si>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</si>
  <si>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</si>
  <si>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</si>
  <si>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</si>
  <si>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</si>
  <si>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</si>
  <si>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</si>
  <si>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</si>
  <si>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</si>
  <si>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</si>
  <si>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</si>
  <si>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</si>
  <si>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</si>
  <si>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</si>
  <si>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</si>
  <si>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</si>
  <si>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</si>
  <si>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</si>
  <si>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</si>
  <si>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</si>
  <si>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</si>
  <si>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</si>
  <si>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</si>
  <si>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</si>
  <si>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</si>
  <si>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</si>
  <si>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</si>
  <si>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</si>
  <si>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</si>
  <si>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</si>
  <si>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</si>
  <si>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</si>
  <si>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</si>
  <si>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</si>
  <si>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</si>
  <si>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</si>
  <si>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</si>
  <si>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</si>
  <si>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</si>
  <si>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</si>
  <si>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</si>
  <si>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</si>
  <si>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</si>
  <si>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</si>
  <si>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</si>
  <si>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</si>
  <si>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</si>
  <si>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</si>
  <si>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</si>
  <si>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</si>
  <si>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</si>
  <si>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</si>
  <si>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</si>
  <si>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</si>
  <si>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</si>
  <si>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</si>
  <si>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</si>
  <si>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</si>
  <si>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</si>
  <si>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</si>
  <si>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</si>
  <si>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</si>
  <si>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</si>
  <si>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</si>
  <si>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</si>
  <si>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</si>
  <si>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</si>
  <si>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</si>
  <si>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</si>
  <si>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</si>
  <si>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</si>
  <si>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</si>
  <si>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</si>
  <si>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</si>
  <si>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</si>
  <si>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</si>
  <si>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</si>
  <si>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</si>
  <si>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</si>
  <si>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</si>
  <si>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</si>
  <si>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</si>
  <si>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</si>
  <si>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</si>
  <si>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</si>
  <si>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</si>
  <si>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</si>
  <si>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</si>
  <si>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</si>
  <si>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</si>
  <si>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</si>
  <si>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</si>
  <si>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</si>
  <si>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</si>
  <si>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</si>
  <si>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</si>
  <si>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</si>
  <si>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</si>
  <si>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</si>
  <si>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</si>
  <si>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</si>
  <si>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</si>
  <si>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</si>
  <si>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</si>
  <si>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</si>
  <si>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</si>
  <si>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</si>
  <si>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</si>
  <si>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</si>
  <si>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</si>
  <si>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</si>
  <si>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</si>
  <si>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</si>
  <si>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</si>
  <si>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</si>
  <si>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</si>
  <si>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</si>
  <si>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</si>
  <si>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</si>
  <si>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</si>
  <si>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</si>
  <si>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</si>
  <si>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</si>
  <si>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</si>
  <si>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</si>
  <si>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</si>
  <si>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</si>
  <si>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</si>
  <si>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</si>
  <si>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</si>
  <si>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</si>
  <si>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</si>
  <si>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</si>
  <si>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</si>
  <si>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</si>
  <si>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</si>
  <si>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</si>
  <si>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</si>
  <si>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</si>
  <si>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</si>
  <si>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</si>
  <si>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</si>
  <si>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</si>
  <si>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</si>
  <si>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</si>
  <si>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</si>
  <si>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</si>
  <si>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</si>
  <si>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</si>
  <si>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</si>
  <si>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</si>
  <si>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</si>
  <si>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</si>
  <si>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</si>
  <si>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</si>
  <si>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</si>
  <si>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</si>
  <si>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</si>
  <si>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</si>
  <si>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</si>
  <si>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</si>
  <si>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</si>
  <si>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</si>
  <si>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</si>
  <si>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</si>
  <si>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</si>
  <si>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</si>
  <si>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</si>
  <si>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</si>
  <si>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</si>
  <si>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</si>
  <si>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</si>
  <si>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</si>
  <si>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</si>
  <si>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</si>
  <si>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</si>
  <si>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</si>
  <si>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</si>
  <si>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</si>
  <si>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</si>
  <si>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</si>
  <si>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</si>
  <si>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</si>
  <si>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</si>
  <si>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</si>
  <si>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</si>
  <si>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</si>
  <si>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</si>
  <si>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</si>
  <si>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</si>
  <si>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</si>
  <si>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</si>
  <si>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</si>
  <si>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</si>
  <si>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</si>
  <si>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</si>
  <si>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</si>
  <si>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</si>
  <si>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</si>
  <si>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</si>
  <si>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</si>
  <si>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</si>
  <si>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</si>
  <si>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</si>
  <si>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</si>
  <si>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</si>
  <si>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</si>
  <si>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</si>
  <si>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</si>
  <si>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</si>
  <si>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</si>
  <si>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</si>
  <si>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</si>
  <si>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</si>
  <si>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</si>
  <si>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</si>
  <si>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</si>
  <si>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</si>
  <si>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</si>
  <si>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</si>
  <si>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</si>
  <si>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</si>
  <si>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</si>
  <si>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</si>
  <si>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</si>
  <si>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</si>
  <si>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</si>
  <si>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</si>
  <si>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</si>
  <si>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</si>
  <si>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</si>
  <si>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</si>
  <si>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</si>
  <si>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</si>
  <si>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</si>
  <si>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</si>
  <si>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</si>
  <si>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</si>
  <si>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</si>
  <si>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</si>
  <si>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</si>
  <si>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</si>
  <si>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</si>
  <si>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</si>
  <si>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</si>
  <si>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</si>
  <si>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</si>
  <si>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</si>
  <si>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</si>
  <si>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</si>
  <si>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</si>
  <si>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</si>
  <si>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</si>
  <si>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</si>
  <si>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</si>
  <si>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</si>
  <si>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</si>
  <si>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</si>
  <si>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</si>
  <si>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</si>
  <si>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</si>
  <si>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</si>
  <si>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</si>
  <si>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</si>
  <si>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</si>
  <si>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</si>
  <si>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</si>
  <si>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</si>
  <si>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</si>
  <si>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</si>
  <si>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</si>
  <si>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</si>
  <si>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</si>
  <si>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</si>
  <si>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</si>
  <si>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</si>
  <si>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</si>
  <si>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</si>
  <si>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</si>
  <si>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</si>
  <si>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</si>
  <si>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</si>
  <si>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</si>
  <si>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</si>
  <si>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</si>
  <si>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</si>
  <si>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</si>
  <si>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</si>
  <si>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</si>
  <si>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</si>
  <si>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</si>
  <si>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</si>
  <si>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</si>
  <si>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</si>
  <si>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</si>
  <si>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</si>
  <si>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</si>
  <si>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</si>
  <si>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</si>
  <si>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</si>
  <si>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</si>
  <si>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</si>
  <si>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</si>
  <si>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</si>
  <si>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</si>
  <si>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</si>
  <si>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</si>
  <si>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</si>
  <si>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</si>
  <si>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</si>
  <si>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</si>
  <si>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</si>
  <si>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</si>
  <si>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</si>
  <si>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</si>
  <si>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</si>
  <si>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</si>
  <si>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</si>
  <si>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</si>
  <si>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</si>
  <si>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</si>
  <si>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</si>
  <si>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</si>
  <si>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</si>
  <si>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</si>
  <si>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</si>
  <si>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</si>
  <si>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</si>
  <si>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</si>
  <si>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</si>
  <si>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</si>
  <si>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</si>
  <si>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</si>
  <si>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</si>
  <si>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</si>
  <si>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</si>
  <si>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</si>
  <si>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</si>
  <si>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</si>
  <si>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</si>
  <si>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</si>
  <si>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</si>
  <si>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</si>
  <si>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</si>
  <si>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</si>
  <si>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</si>
  <si>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</si>
  <si>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</si>
  <si>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</si>
  <si>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</si>
  <si>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</si>
  <si>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</si>
  <si>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</si>
  <si>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</si>
  <si>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</si>
  <si>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</si>
  <si>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</si>
  <si>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</si>
  <si>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</si>
  <si>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</si>
  <si>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</si>
  <si>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</si>
  <si>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</si>
  <si>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</si>
  <si>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</si>
  <si>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</si>
  <si>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</si>
  <si>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</si>
  <si>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</si>
  <si>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</si>
  <si>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</si>
  <si>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</si>
  <si>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</si>
  <si>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</si>
  <si>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</si>
  <si>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</si>
  <si>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</si>
  <si>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</si>
  <si>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</si>
  <si>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</si>
  <si>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</si>
  <si>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</si>
  <si>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</si>
  <si>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</si>
  <si>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</si>
  <si>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</si>
  <si>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</si>
  <si>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</si>
  <si>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</si>
  <si>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</si>
  <si>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</si>
  <si>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</si>
  <si>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</si>
  <si>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</si>
  <si>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</si>
  <si>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</si>
  <si>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</si>
  <si>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</si>
  <si>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</si>
  <si>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</si>
  <si>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</si>
  <si>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</si>
  <si>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</si>
  <si>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</si>
  <si>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</si>
  <si>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</si>
  <si>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</si>
  <si>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</si>
  <si>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</si>
  <si>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</si>
  <si>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</si>
  <si>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</si>
  <si>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</si>
  <si>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</si>
  <si>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</si>
  <si>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</si>
  <si>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</si>
  <si>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</si>
  <si>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</si>
  <si>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</si>
  <si>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</si>
  <si>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</si>
  <si>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</si>
  <si>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</si>
  <si>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</si>
  <si>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</si>
  <si>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</si>
  <si>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</si>
  <si>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</si>
  <si>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</si>
  <si>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</si>
  <si>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</si>
  <si>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</si>
  <si>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</si>
  <si>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</si>
  <si>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</si>
  <si>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</si>
  <si>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</si>
  <si>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</si>
  <si>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</si>
  <si>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</si>
  <si>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</si>
  <si>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</si>
  <si>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</si>
  <si>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</si>
  <si>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</si>
  <si>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</si>
  <si>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</si>
  <si>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</si>
  <si>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</si>
  <si>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</si>
  <si>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</si>
  <si>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</si>
  <si>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</si>
  <si>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</si>
  <si>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</si>
  <si>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</si>
  <si>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</si>
  <si>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</si>
  <si>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</si>
  <si>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</si>
  <si>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</si>
  <si>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</si>
  <si>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</si>
  <si>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</si>
  <si>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</si>
  <si>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</si>
  <si>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</si>
  <si>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</si>
  <si>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</si>
  <si>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</si>
  <si>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</si>
  <si>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</si>
  <si>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</si>
  <si>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</si>
  <si>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</si>
  <si>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</si>
  <si>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</si>
  <si>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</si>
  <si>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</si>
  <si>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</si>
  <si>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</si>
  <si>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</si>
  <si>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</si>
  <si>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</si>
  <si>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</si>
  <si>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</si>
  <si>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</si>
  <si>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</si>
  <si>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</si>
  <si>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</si>
  <si>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</si>
  <si>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</si>
  <si>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</si>
  <si>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</si>
  <si>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</si>
  <si>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</si>
  <si>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</si>
  <si>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</si>
  <si>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</si>
  <si>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</si>
  <si>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</si>
  <si>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</si>
  <si>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</si>
  <si>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</si>
  <si>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</si>
  <si>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</si>
  <si>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</si>
  <si>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</si>
  <si>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</si>
  <si>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</si>
  <si>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</si>
  <si>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</si>
  <si>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</si>
  <si>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</si>
  <si>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</si>
  <si>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</si>
  <si>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</si>
  <si>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</si>
  <si>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</si>
  <si>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</si>
  <si>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</si>
  <si>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</si>
  <si>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</si>
  <si>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</si>
  <si>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</si>
  <si>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</si>
  <si>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</si>
  <si>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</si>
  <si>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</si>
  <si>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</si>
  <si>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</si>
  <si>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</si>
  <si>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</si>
  <si>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</si>
  <si>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</si>
  <si>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</si>
  <si>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</si>
  <si>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</si>
  <si>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</si>
  <si>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</si>
  <si>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</si>
  <si>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</si>
  <si>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</si>
  <si>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</si>
  <si>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</si>
  <si>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</si>
  <si>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</si>
  <si>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</si>
  <si>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</si>
  <si>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</si>
  <si>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</si>
  <si>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</si>
  <si>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</si>
  <si>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</si>
  <si>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</si>
  <si>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</si>
  <si>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</si>
  <si>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</si>
  <si>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</si>
  <si>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</si>
  <si>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</si>
  <si>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</si>
  <si>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</si>
  <si>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</si>
  <si>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</si>
  <si>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</si>
  <si>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</si>
  <si>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</si>
  <si>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</si>
  <si>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</si>
  <si>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</si>
  <si>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</si>
  <si>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</si>
  <si>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</si>
  <si>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</si>
  <si>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</si>
  <si>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</si>
  <si>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</si>
  <si>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</si>
  <si>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</si>
  <si>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</si>
  <si>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</si>
  <si>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</si>
  <si>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</si>
  <si>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</si>
  <si>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</si>
  <si>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</si>
  <si>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</si>
  <si>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</si>
  <si>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</si>
  <si>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</si>
  <si>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</si>
  <si>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</si>
  <si>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</si>
  <si>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</si>
  <si>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</si>
  <si>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</si>
  <si>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</si>
  <si>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</si>
  <si>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</si>
  <si>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</si>
  <si>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</si>
  <si>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</si>
  <si>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</si>
  <si>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</si>
  <si>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</si>
  <si>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</si>
  <si>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</si>
  <si>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</si>
  <si>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</si>
  <si>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</si>
  <si>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</si>
  <si>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</si>
  <si>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</si>
  <si>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</si>
  <si>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</si>
  <si>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</si>
  <si>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</si>
  <si>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</si>
  <si>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</si>
  <si>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</si>
  <si>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</si>
  <si>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</si>
  <si>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</si>
  <si>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</si>
  <si>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</si>
  <si>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</si>
  <si>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</si>
  <si>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</si>
  <si>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</si>
  <si>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</si>
  <si>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</si>
  <si>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</si>
  <si>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</si>
  <si>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</si>
  <si>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</si>
  <si>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</si>
  <si>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</si>
  <si>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</si>
  <si>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</si>
  <si>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</si>
  <si>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</si>
  <si>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</si>
  <si>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</si>
  <si>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</si>
  <si>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</si>
  <si>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</si>
  <si>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</si>
  <si>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</si>
  <si>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</si>
  <si>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</si>
  <si>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</si>
  <si>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</si>
  <si>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</si>
  <si>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</si>
  <si>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</si>
  <si>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</si>
  <si>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</si>
  <si>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</si>
  <si>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</si>
  <si>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</si>
  <si>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</si>
  <si>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</si>
  <si>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</si>
  <si>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</si>
  <si>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</si>
  <si>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</si>
  <si>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</si>
  <si>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</si>
  <si>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</si>
  <si>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</si>
  <si>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</si>
  <si>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</si>
  <si>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</si>
  <si>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</si>
  <si>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</si>
  <si>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</si>
  <si>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</si>
  <si>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</si>
  <si>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</si>
  <si>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</si>
  <si>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</si>
  <si>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</si>
  <si>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</si>
  <si>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</si>
  <si>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</si>
  <si>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</si>
  <si>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</si>
  <si>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</si>
  <si>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</si>
  <si>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</si>
  <si>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</si>
  <si>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</si>
  <si>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</si>
  <si>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</si>
  <si>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</si>
  <si>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</si>
  <si>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</si>
  <si>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</si>
  <si>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</si>
  <si>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</si>
  <si>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</si>
  <si>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</si>
  <si>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</si>
  <si>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</si>
  <si>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</si>
  <si>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</si>
  <si>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</si>
  <si>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</si>
  <si>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</si>
  <si>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</si>
  <si>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</si>
  <si>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</si>
  <si>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</si>
  <si>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</si>
  <si>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</si>
  <si>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</si>
  <si>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</si>
  <si>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</si>
  <si>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</si>
  <si>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</si>
  <si>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</si>
  <si>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</si>
  <si>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</si>
  <si>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</si>
  <si>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</si>
  <si>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</si>
  <si>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</si>
  <si>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</si>
  <si>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</si>
  <si>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</si>
  <si>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</si>
  <si>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</si>
  <si>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</si>
  <si>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</si>
  <si>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</si>
  <si>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</si>
  <si>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</si>
  <si>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</si>
  <si>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</si>
  <si>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</si>
  <si>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</si>
  <si>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</si>
  <si>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</si>
  <si>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</si>
  <si>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</si>
  <si>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</si>
  <si>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</si>
  <si>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</si>
  <si>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</si>
  <si>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</si>
  <si>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</si>
  <si>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</si>
  <si>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</si>
  <si>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</si>
  <si>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</si>
  <si>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</si>
  <si>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</si>
  <si>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</si>
  <si>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</si>
  <si>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</si>
  <si>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</si>
  <si>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</si>
  <si>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</si>
  <si>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</si>
  <si>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</si>
  <si>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</si>
  <si>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</si>
  <si>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</si>
  <si>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</si>
  <si>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</si>
  <si>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</si>
  <si>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</si>
  <si>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</si>
  <si>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</si>
  <si>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</si>
  <si>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</si>
  <si>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</si>
  <si>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</si>
  <si>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</si>
  <si>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</si>
  <si>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</si>
  <si>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</si>
  <si>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</si>
  <si>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</si>
  <si>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</si>
  <si>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</si>
  <si>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</si>
  <si>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</si>
  <si>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</si>
  <si>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</si>
  <si>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</si>
  <si>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</si>
  <si>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</si>
  <si>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</si>
  <si>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</si>
  <si>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</si>
  <si>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</si>
  <si>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</si>
  <si>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</si>
  <si>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</si>
  <si>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</si>
  <si>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</si>
  <si>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</si>
  <si>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</si>
  <si>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</si>
  <si>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</si>
  <si>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</si>
  <si>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</si>
  <si>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</si>
  <si>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</si>
  <si>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</si>
  <si>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</si>
  <si>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</si>
  <si>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</si>
  <si>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</si>
  <si>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</si>
  <si>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</si>
  <si>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</si>
  <si>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</si>
  <si>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</si>
  <si>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</si>
  <si>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</si>
  <si>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</si>
  <si>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</si>
  <si>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</si>
  <si>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</si>
  <si>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</si>
  <si>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</si>
  <si>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</si>
  <si>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</si>
  <si>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</si>
  <si>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</si>
  <si>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</si>
  <si>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</si>
  <si>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</si>
  <si>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</si>
  <si>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</si>
  <si>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</si>
  <si>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</si>
  <si>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</si>
  <si>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</si>
  <si>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</si>
  <si>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</si>
  <si>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</si>
  <si>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</si>
  <si>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</si>
  <si>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</si>
  <si>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</si>
  <si>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</si>
  <si>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</si>
  <si>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</si>
  <si>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</si>
  <si>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</si>
  <si>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</si>
  <si>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</si>
  <si>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</si>
  <si>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</si>
  <si>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</si>
  <si>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</si>
  <si>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</si>
  <si>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</si>
  <si>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</si>
  <si>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</si>
  <si>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</si>
  <si>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</si>
  <si>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</si>
  <si>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</si>
  <si>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</si>
  <si>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</si>
  <si>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</si>
  <si>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</si>
  <si>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</si>
  <si>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</si>
  <si>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</si>
  <si>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</si>
  <si>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</si>
  <si>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</si>
  <si>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</si>
  <si>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</si>
  <si>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</si>
  <si>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</si>
  <si>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</si>
  <si>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</si>
  <si>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</si>
  <si>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</si>
  <si>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</si>
  <si>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</si>
  <si>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</si>
  <si>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</si>
  <si>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</si>
  <si>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</si>
  <si>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</si>
  <si>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</si>
  <si>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</si>
  <si>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</si>
  <si>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</si>
  <si>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</si>
  <si>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</si>
  <si>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</si>
  <si>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</si>
  <si>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</si>
  <si>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</si>
  <si>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</si>
  <si>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</si>
  <si>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</si>
  <si>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</si>
  <si>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</si>
  <si>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</si>
  <si>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</si>
  <si>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</si>
  <si>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</si>
  <si>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</si>
  <si>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</si>
  <si>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</si>
  <si>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</si>
  <si>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</si>
  <si>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</si>
  <si>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</si>
  <si>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</si>
  <si>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</si>
  <si>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</si>
  <si>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</si>
  <si>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</si>
  <si>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</si>
  <si>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</si>
  <si>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</si>
  <si>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</si>
  <si>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</si>
  <si>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</si>
  <si>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</si>
  <si>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</si>
  <si>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</si>
  <si>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</si>
  <si>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</si>
  <si>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</si>
  <si>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</si>
  <si>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</si>
  <si>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</si>
  <si>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</si>
  <si>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</si>
  <si>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</si>
  <si>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</si>
  <si>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</si>
  <si>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</si>
  <si>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</si>
  <si>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</si>
  <si>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</si>
  <si>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</si>
  <si>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</si>
  <si>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</si>
  <si>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</si>
  <si>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</si>
  <si>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</si>
  <si>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</si>
  <si>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</si>
  <si>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</si>
  <si>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</si>
  <si>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</si>
  <si>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</si>
  <si>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</si>
  <si>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</si>
  <si>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</si>
  <si>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</si>
  <si>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</si>
  <si>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</si>
  <si>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</si>
  <si>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</si>
  <si>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</si>
  <si>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</si>
  <si>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</si>
  <si>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</si>
  <si>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</si>
  <si>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</si>
  <si>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</si>
  <si>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</si>
  <si>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</si>
  <si>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</si>
  <si>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</si>
  <si>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</si>
  <si>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</si>
  <si>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</si>
  <si>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</si>
  <si>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</si>
  <si>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</si>
  <si>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</si>
  <si>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</si>
  <si>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</si>
  <si>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</si>
  <si>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</si>
  <si>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</si>
  <si>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</si>
  <si>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</si>
  <si>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</si>
  <si>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</si>
  <si>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</si>
  <si>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</si>
  <si>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</si>
  <si>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</si>
  <si>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</si>
  <si>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</si>
  <si>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</si>
  <si>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</si>
  <si>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</si>
  <si>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</si>
  <si>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</si>
  <si>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</si>
  <si>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</si>
  <si>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</si>
  <si>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</si>
  <si>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</si>
  <si>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</si>
  <si>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</si>
  <si>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</si>
  <si>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</si>
  <si>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</si>
  <si>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</si>
  <si>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</si>
  <si>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</si>
  <si>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</si>
  <si>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</si>
  <si>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</si>
  <si>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</si>
  <si>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</si>
  <si>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</si>
  <si>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</si>
  <si>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</si>
  <si>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</si>
  <si>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</si>
  <si>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</si>
  <si>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</si>
  <si>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</si>
  <si>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</si>
  <si>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</si>
  <si>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</si>
  <si>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</si>
  <si>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</si>
  <si>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</si>
  <si>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</si>
  <si>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</si>
  <si>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</si>
  <si>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</si>
  <si>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</si>
  <si>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</si>
  <si>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</si>
  <si>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</si>
  <si>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</si>
  <si>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</si>
  <si>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</si>
  <si>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</si>
  <si>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</si>
  <si>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</si>
  <si>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</si>
  <si>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</si>
  <si>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</si>
  <si>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</si>
  <si>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</si>
  <si>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</si>
  <si>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</si>
  <si>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</si>
  <si>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</si>
  <si>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</si>
  <si>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</si>
  <si>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</si>
  <si>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</si>
  <si>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</si>
  <si>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</si>
  <si>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</si>
  <si>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</si>
  <si>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</si>
  <si>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</si>
  <si>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</si>
  <si>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</si>
  <si>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</si>
  <si>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</si>
  <si>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</si>
  <si>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</si>
  <si>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</si>
  <si>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</si>
  <si>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</si>
  <si>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</si>
  <si>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</si>
  <si>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</si>
  <si>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</si>
  <si>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</si>
  <si>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</si>
  <si>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</si>
  <si>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</si>
  <si>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</si>
  <si>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</si>
  <si>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</si>
  <si>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</si>
  <si>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</si>
  <si>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</si>
  <si>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</si>
  <si>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</si>
  <si>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</si>
  <si>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</si>
  <si>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</si>
  <si>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</si>
  <si>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</si>
  <si>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</si>
  <si>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</si>
  <si>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</si>
  <si>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</si>
  <si>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</si>
  <si>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</si>
  <si>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</si>
  <si>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</si>
  <si>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</si>
  <si>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</si>
  <si>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</si>
  <si>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</si>
  <si>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</si>
  <si>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</si>
  <si>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</si>
  <si>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</si>
  <si>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</si>
  <si>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</si>
  <si>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</si>
  <si>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</si>
  <si>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</si>
  <si>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</si>
  <si>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</si>
  <si>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</si>
  <si>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</si>
  <si>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</si>
  <si>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</si>
  <si>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</si>
  <si>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</si>
  <si>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</si>
  <si>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</si>
  <si>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</si>
  <si>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</si>
  <si>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</si>
  <si>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</si>
  <si>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</si>
  <si>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</si>
  <si>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</si>
  <si>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</si>
  <si>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</si>
  <si>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</si>
  <si>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</si>
  <si>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</si>
  <si>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</si>
  <si>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</si>
  <si>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</si>
  <si>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</si>
  <si>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</si>
  <si>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</si>
  <si>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</si>
  <si>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</si>
  <si>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</si>
  <si>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</si>
  <si>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</si>
  <si>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</si>
  <si>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</si>
  <si>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</si>
  <si>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</si>
  <si>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</si>
  <si>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</si>
  <si>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</si>
  <si>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</si>
  <si>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</si>
  <si>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</si>
  <si>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</si>
  <si>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</si>
  <si>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</si>
  <si>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</si>
  <si>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</si>
  <si>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</si>
  <si>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</si>
  <si>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</si>
  <si>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</si>
  <si>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</si>
  <si>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</si>
  <si>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</si>
  <si>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</si>
  <si>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</si>
  <si>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</si>
  <si>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</si>
  <si>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</si>
  <si>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</si>
  <si>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</si>
  <si>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</si>
  <si>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</si>
  <si>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</si>
  <si>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</si>
  <si>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</si>
  <si>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</si>
  <si>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</si>
  <si>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</si>
  <si>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</si>
  <si>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</si>
  <si>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</si>
  <si>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</si>
  <si>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</si>
  <si>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</si>
  <si>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</si>
  <si>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</si>
  <si>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</si>
  <si>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</si>
  <si>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</si>
  <si>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</si>
  <si>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</si>
  <si>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</si>
  <si>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</si>
  <si>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</si>
  <si>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</si>
  <si>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</si>
  <si>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</si>
  <si>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</si>
  <si>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</si>
  <si>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</si>
  <si>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</si>
  <si>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</si>
  <si>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</si>
  <si>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</si>
  <si>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</si>
  <si>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</si>
  <si>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</si>
  <si>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</si>
  <si>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</si>
  <si>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</si>
  <si>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</si>
  <si>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</si>
  <si>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</si>
  <si>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</si>
  <si>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</si>
  <si>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</si>
  <si>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</si>
  <si>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</si>
  <si>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</si>
  <si>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</si>
  <si>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</si>
  <si>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</si>
  <si>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</si>
  <si>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</si>
  <si>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</si>
  <si>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</si>
  <si>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</si>
  <si>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</si>
  <si>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</si>
  <si>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</si>
  <si>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</si>
  <si>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</si>
  <si>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</si>
  <si>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</si>
  <si>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</si>
  <si>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</si>
  <si>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</si>
  <si>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</si>
  <si>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</si>
  <si>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</si>
  <si>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</si>
  <si>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</si>
  <si>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</si>
  <si>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</si>
  <si>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</si>
  <si>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</si>
  <si>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</si>
  <si>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</si>
  <si>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</si>
  <si>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</si>
  <si>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</si>
  <si>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</si>
  <si>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</si>
  <si>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</si>
  <si>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</si>
  <si>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</si>
  <si>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</si>
  <si>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</si>
  <si>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</si>
  <si>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</si>
  <si>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</si>
  <si>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</si>
  <si>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</si>
  <si>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</si>
  <si>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</si>
  <si>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</si>
  <si>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</si>
  <si>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</si>
  <si>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</si>
  <si>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</si>
  <si>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</si>
  <si>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</si>
  <si>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</si>
  <si>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</si>
  <si>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</si>
  <si>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</si>
  <si>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</si>
  <si>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</si>
  <si>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</si>
  <si>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</si>
  <si>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</si>
  <si>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</si>
  <si>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</si>
  <si>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</si>
  <si>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</si>
  <si>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</si>
  <si>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</si>
  <si>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</si>
  <si>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</si>
  <si>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</si>
  <si>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</si>
  <si>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</si>
  <si>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</si>
  <si>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</si>
  <si>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</si>
  <si>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</si>
  <si>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</si>
  <si>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</si>
  <si>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</si>
  <si>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</si>
  <si>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</si>
  <si>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</si>
  <si>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</si>
  <si>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</si>
  <si>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</si>
  <si>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</si>
  <si>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</si>
  <si>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</si>
  <si>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</si>
  <si>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</si>
  <si>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</si>
  <si>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</si>
  <si>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</si>
  <si>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</si>
  <si>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</si>
  <si>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</si>
  <si>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</si>
  <si>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</si>
  <si>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</si>
  <si>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</si>
  <si>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</si>
  <si>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</si>
  <si>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</si>
  <si>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</si>
  <si>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</si>
  <si>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</si>
  <si>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</si>
  <si>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</si>
  <si>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</si>
  <si>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</si>
  <si>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</si>
  <si>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</si>
  <si>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</si>
  <si>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</si>
  <si>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</si>
  <si>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</si>
  <si>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</si>
  <si>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</si>
  <si>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</si>
  <si>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</si>
  <si>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</si>
  <si>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</si>
  <si>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</si>
  <si>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</si>
  <si>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</si>
  <si>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</si>
  <si>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</si>
  <si>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</si>
  <si>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</si>
  <si>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</si>
  <si>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</si>
  <si>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</si>
  <si>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</si>
  <si>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</si>
  <si>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</si>
  <si>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</si>
  <si>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</si>
  <si>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</si>
  <si>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</si>
  <si>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</si>
  <si>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</si>
  <si>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</si>
  <si>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</si>
  <si>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</si>
  <si>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</si>
  <si>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</si>
  <si>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</si>
  <si>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</si>
  <si>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</si>
  <si>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</si>
  <si>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</si>
  <si>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</si>
  <si>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</si>
  <si>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</si>
  <si>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</si>
  <si>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</si>
  <si>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</si>
  <si>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</si>
  <si>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</si>
  <si>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</si>
  <si>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</si>
  <si>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</si>
  <si>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</si>
  <si>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</si>
  <si>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</si>
  <si>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</si>
  <si>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</si>
  <si>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</si>
  <si>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</si>
  <si>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</si>
  <si>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</si>
  <si>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</si>
  <si>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</si>
  <si>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</si>
  <si>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</si>
  <si>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</si>
  <si>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</si>
  <si>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</si>
  <si>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</si>
  <si>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</si>
  <si>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</si>
  <si>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</si>
  <si>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</si>
  <si>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</si>
  <si>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</si>
  <si>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</si>
  <si>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</si>
  <si>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</si>
  <si>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</si>
  <si>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</si>
  <si>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</si>
  <si>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</si>
  <si>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</si>
  <si>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</si>
  <si>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</si>
  <si>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</si>
  <si>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</si>
  <si>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</si>
  <si>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</si>
  <si>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</si>
  <si>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</si>
  <si>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</si>
  <si>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</si>
  <si>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</si>
  <si>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</si>
  <si>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</si>
  <si>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</si>
  <si>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</si>
  <si>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</si>
  <si>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</si>
  <si>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</si>
  <si>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</si>
  <si>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</si>
  <si>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</si>
  <si>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</si>
  <si>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</si>
  <si>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</si>
  <si>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</si>
  <si>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</si>
  <si>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</si>
  <si>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</si>
  <si>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</si>
  <si>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</si>
  <si>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</si>
  <si>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</si>
  <si>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</si>
  <si>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</si>
  <si>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</si>
  <si>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</si>
  <si>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</si>
  <si>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</si>
  <si>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</si>
  <si>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</si>
  <si>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</si>
  <si>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</si>
  <si>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</si>
  <si>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</si>
  <si>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</si>
  <si>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</si>
  <si>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</si>
  <si>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</si>
  <si>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</si>
  <si>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</si>
  <si>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</si>
  <si>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</si>
  <si>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</si>
  <si>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</si>
  <si>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</si>
  <si>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</si>
  <si>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</si>
  <si>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</si>
  <si>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</si>
  <si>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</si>
  <si>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</si>
  <si>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</si>
  <si>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</si>
  <si>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</si>
  <si>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</si>
  <si>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</si>
  <si>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</si>
  <si>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</si>
  <si>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</si>
  <si>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</si>
  <si>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</si>
  <si>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</si>
  <si>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</si>
  <si>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</si>
  <si>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</si>
  <si>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</si>
  <si>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</si>
  <si>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</si>
  <si>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</si>
  <si>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</si>
  <si>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</si>
  <si>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</si>
  <si>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</si>
  <si>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</si>
  <si>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</si>
  <si>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</si>
  <si>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</si>
  <si>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</si>
  <si>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</si>
  <si>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</si>
  <si>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</si>
  <si>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</si>
  <si>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</si>
  <si>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</si>
  <si>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</si>
  <si>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</si>
  <si>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</si>
  <si>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</si>
  <si>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</si>
  <si>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</si>
  <si>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</si>
  <si>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</si>
  <si>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</si>
  <si>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</si>
  <si>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</si>
  <si>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</si>
  <si>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</si>
  <si>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</si>
  <si>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</si>
  <si>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</si>
  <si>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</si>
  <si>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</si>
  <si>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</si>
  <si>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</si>
  <si>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</si>
  <si>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</si>
  <si>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</si>
  <si>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</si>
  <si>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</si>
  <si>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</si>
  <si>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</si>
  <si>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</si>
  <si>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</si>
  <si>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</si>
  <si>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</si>
  <si>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</si>
  <si>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</si>
  <si>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</si>
  <si>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</si>
  <si>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</si>
  <si>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</si>
  <si>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</si>
  <si>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</si>
  <si>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</si>
  <si>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</si>
  <si>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</si>
  <si>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</si>
  <si>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</si>
  <si>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</si>
  <si>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</si>
  <si>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</si>
  <si>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</si>
  <si>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</si>
  <si>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</si>
  <si>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</si>
  <si>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</si>
  <si>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</si>
  <si>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</si>
  <si>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</si>
  <si>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</si>
  <si>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</si>
  <si>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</si>
  <si>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</si>
  <si>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</si>
  <si>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</si>
  <si>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</si>
  <si>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</si>
  <si>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</si>
  <si>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</si>
  <si>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</si>
  <si>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</si>
  <si>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</si>
  <si>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</si>
  <si>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</si>
  <si>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</si>
  <si>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</si>
  <si>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</si>
  <si>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</si>
  <si>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</si>
  <si>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</si>
  <si>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</si>
  <si>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</si>
  <si>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</si>
  <si>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</si>
  <si>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</si>
  <si>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</si>
  <si>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</si>
  <si>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</si>
  <si>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</si>
  <si>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</si>
  <si>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</si>
  <si>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</si>
  <si>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</si>
  <si>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</si>
  <si>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</si>
  <si>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</si>
  <si>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</si>
  <si>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</si>
  <si>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</si>
  <si>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</si>
  <si>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</si>
  <si>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</si>
  <si>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</si>
  <si>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</si>
  <si>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</si>
  <si>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</si>
  <si>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</si>
  <si>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</si>
  <si>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</si>
  <si>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</si>
  <si>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</si>
  <si>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</si>
  <si>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</si>
  <si>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</si>
  <si>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</si>
  <si>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</si>
  <si>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</si>
  <si>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</si>
  <si>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</si>
  <si>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</si>
  <si>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</si>
  <si>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</si>
  <si>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</si>
  <si>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</si>
  <si>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</si>
  <si>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</si>
  <si>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</si>
  <si>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</si>
  <si>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</si>
  <si>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</si>
  <si>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</si>
  <si>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</si>
  <si>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</si>
  <si>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</si>
  <si>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</si>
  <si>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</si>
  <si>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</si>
  <si>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</si>
  <si>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</si>
  <si>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</si>
  <si>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</si>
  <si>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</si>
  <si>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</si>
  <si>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</si>
  <si>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</si>
  <si>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</si>
  <si>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</si>
  <si>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</si>
  <si>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</si>
  <si>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</si>
  <si>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</si>
  <si>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</si>
  <si>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</si>
  <si>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</si>
  <si>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</si>
  <si>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</si>
  <si>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</si>
  <si>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</si>
  <si>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</si>
  <si>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</si>
  <si>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</si>
  <si>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</si>
  <si>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</si>
  <si>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</si>
  <si>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</si>
  <si>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</si>
  <si>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</si>
  <si>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</si>
  <si>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</si>
  <si>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</si>
  <si>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</si>
  <si>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</si>
  <si>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</si>
  <si>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</si>
  <si>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</si>
  <si>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</si>
  <si>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</si>
  <si>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</si>
  <si>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</si>
  <si>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</si>
  <si>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</si>
  <si>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</si>
  <si>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</si>
  <si>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</si>
  <si>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</si>
  <si>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</si>
  <si>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</si>
  <si>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</si>
  <si>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</si>
  <si>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</si>
  <si>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</si>
  <si>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</si>
  <si>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</si>
  <si>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</si>
  <si>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</si>
  <si>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</si>
  <si>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</si>
  <si>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</si>
  <si>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</si>
  <si>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</si>
  <si>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</si>
  <si>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</si>
  <si>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</si>
  <si>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</si>
  <si>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</si>
  <si>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</si>
  <si>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</si>
  <si>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</si>
  <si>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</si>
  <si>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</si>
  <si>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</si>
  <si>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</si>
  <si>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</si>
  <si>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</si>
  <si>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</si>
  <si>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</si>
  <si>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</si>
  <si>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</si>
  <si>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</si>
  <si>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</si>
  <si>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</si>
  <si>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</si>
  <si>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</si>
  <si>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</si>
  <si>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</si>
  <si>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</si>
  <si>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</si>
  <si>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</si>
  <si>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</si>
  <si>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</si>
  <si>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</si>
  <si>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</si>
  <si>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</si>
  <si>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</si>
  <si>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</si>
  <si>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</si>
  <si>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</si>
  <si>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</si>
  <si>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</si>
  <si>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</si>
  <si>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</si>
  <si>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</si>
  <si>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</si>
  <si>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</si>
  <si>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</si>
  <si>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</si>
  <si>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</si>
  <si>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</si>
  <si>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</si>
  <si>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</si>
  <si>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</si>
  <si>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</si>
  <si>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</si>
  <si>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</si>
  <si>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</si>
  <si>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</si>
  <si>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</si>
  <si>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</si>
  <si>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</si>
  <si>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</si>
  <si>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</si>
  <si>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</si>
  <si>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</si>
  <si>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</si>
  <si>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</si>
  <si>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</si>
  <si>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</si>
  <si>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</si>
  <si>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</si>
  <si>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</si>
  <si>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</si>
  <si>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</si>
  <si>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</si>
  <si>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</si>
  <si>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</si>
  <si>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</si>
  <si>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</si>
  <si>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</si>
  <si>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</si>
  <si>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</si>
  <si>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</si>
  <si>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</si>
  <si>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</si>
  <si>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</si>
  <si>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</si>
  <si>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</si>
  <si>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</si>
  <si>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</si>
  <si>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</si>
  <si>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</si>
  <si>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</si>
  <si>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</si>
  <si>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</si>
  <si>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</si>
  <si>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</si>
  <si>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</si>
  <si>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</si>
  <si>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</si>
  <si>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</si>
  <si>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</si>
  <si>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</si>
  <si>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</si>
  <si>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</si>
  <si>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</si>
  <si>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</si>
  <si>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</si>
  <si>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</si>
  <si>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</si>
  <si>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</si>
  <si>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</si>
  <si>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</si>
  <si>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</si>
  <si>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</si>
  <si>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</si>
  <si>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</si>
  <si>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</si>
  <si>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</si>
  <si>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</si>
  <si>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</si>
  <si>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</si>
  <si>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</si>
  <si>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</si>
  <si>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</si>
  <si>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</si>
  <si>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</si>
  <si>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</si>
  <si>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</si>
  <si>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</si>
  <si>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</si>
  <si>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</si>
  <si>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</si>
  <si>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</si>
  <si>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</si>
  <si>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</si>
  <si>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</si>
  <si>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</si>
  <si>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</si>
  <si>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</si>
  <si>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</si>
  <si>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</si>
  <si>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</si>
  <si>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</si>
  <si>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</si>
  <si>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</si>
  <si>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</si>
  <si>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</si>
  <si>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</si>
  <si>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</si>
  <si>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</si>
  <si>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</si>
  <si>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</si>
  <si>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</si>
  <si>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</si>
  <si>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</si>
  <si>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</si>
  <si>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</si>
  <si>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</si>
  <si>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</si>
  <si>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</si>
  <si>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</si>
  <si>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</si>
  <si>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</si>
  <si>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</si>
  <si>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</si>
  <si>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</si>
  <si>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</si>
  <si>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</si>
  <si>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</si>
  <si>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</si>
  <si>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</si>
  <si>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</si>
  <si>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</si>
  <si>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</si>
  <si>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</si>
  <si>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</si>
  <si>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</si>
  <si>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</si>
  <si>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</si>
  <si>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</si>
  <si>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</si>
  <si>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</si>
  <si>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</si>
  <si>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</si>
  <si>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</si>
  <si>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</si>
  <si>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</si>
  <si>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</si>
  <si>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</si>
  <si>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</si>
  <si>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</si>
  <si>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</si>
  <si>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</si>
  <si>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</si>
  <si>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</si>
  <si>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</si>
  <si>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</si>
  <si>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</si>
  <si>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</si>
  <si>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</si>
  <si>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</si>
  <si>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</si>
  <si>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</si>
  <si>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</si>
  <si>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</si>
  <si>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</si>
  <si>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</si>
  <si>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</si>
  <si>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</si>
  <si>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</si>
  <si>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</si>
  <si>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</si>
  <si>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</si>
  <si>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</si>
  <si>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</si>
  <si>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</si>
  <si>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</si>
  <si>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</si>
  <si>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</si>
  <si>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</si>
  <si>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</si>
  <si>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</si>
  <si>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</si>
  <si>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</si>
  <si>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</si>
  <si>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</si>
  <si>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</si>
  <si>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</si>
  <si>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</si>
  <si>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</si>
  <si>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</si>
  <si>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</si>
  <si>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</si>
  <si>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</si>
  <si>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</si>
  <si>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</si>
  <si>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</si>
  <si>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</si>
  <si>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</si>
  <si>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</si>
  <si>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</si>
  <si>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</si>
  <si>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</si>
  <si>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</si>
  <si>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</si>
  <si>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</si>
  <si>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</si>
  <si>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</si>
  <si>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</si>
  <si>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</si>
  <si>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</si>
  <si>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</si>
  <si>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</si>
  <si>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</si>
  <si>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</si>
  <si>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</si>
  <si>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</si>
  <si>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</si>
  <si>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</si>
  <si>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</si>
  <si>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</si>
  <si>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</si>
  <si>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</si>
  <si>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</si>
  <si>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</si>
  <si>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</si>
  <si>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</si>
  <si>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</si>
  <si>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</si>
  <si>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</si>
  <si>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</si>
  <si>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</si>
  <si>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</si>
  <si>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</si>
  <si>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</si>
  <si>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</si>
  <si>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</si>
  <si>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</si>
  <si>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</si>
  <si>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</si>
  <si>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</si>
  <si>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</si>
  <si>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</si>
  <si>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</si>
  <si>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</si>
  <si>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</si>
  <si>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</si>
  <si>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</si>
  <si>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</si>
  <si>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</si>
  <si>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</si>
  <si>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</si>
  <si>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</si>
  <si>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</si>
  <si>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</si>
  <si>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</si>
  <si>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</si>
  <si>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</si>
  <si>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</si>
  <si>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</si>
  <si>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</si>
  <si>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</si>
  <si>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</si>
  <si>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</si>
  <si>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</si>
  <si>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</si>
  <si>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</si>
  <si>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</si>
  <si>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</si>
  <si>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</si>
  <si>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</si>
  <si>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</si>
  <si>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</si>
  <si>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</si>
  <si>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</si>
  <si>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</si>
  <si>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</si>
  <si>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</si>
  <si>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</si>
  <si>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</si>
  <si>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</si>
  <si>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</si>
  <si>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</si>
  <si>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</si>
  <si>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</si>
  <si>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</si>
  <si>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</si>
  <si>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</si>
  <si>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</si>
  <si>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</si>
  <si>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</si>
  <si>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</si>
  <si>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</si>
  <si>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</si>
  <si>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</si>
  <si>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</si>
  <si>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</si>
  <si>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</si>
  <si>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</si>
  <si>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</si>
  <si>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</si>
  <si>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</si>
  <si>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</si>
  <si>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</si>
  <si>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</si>
  <si>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</si>
  <si>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</si>
  <si>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</si>
  <si>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</si>
  <si>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</si>
  <si>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</si>
  <si>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</si>
  <si>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</si>
  <si>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</si>
  <si>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</si>
  <si>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</si>
  <si>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</si>
  <si>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</si>
  <si>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</si>
  <si>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</si>
  <si>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</si>
  <si>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</si>
  <si>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</si>
  <si>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</si>
  <si>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</si>
  <si>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</si>
  <si>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</si>
  <si>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</si>
  <si>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</si>
  <si>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</si>
  <si>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</si>
  <si>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</si>
  <si>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</si>
  <si>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</si>
  <si>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</si>
  <si>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</si>
  <si>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</si>
  <si>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</si>
  <si>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</si>
  <si>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</si>
  <si>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</si>
  <si>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</si>
  <si>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</si>
  <si>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</si>
  <si>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</si>
  <si>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</si>
  <si>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</si>
  <si>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</si>
  <si>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</si>
  <si>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</si>
  <si>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</si>
  <si>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</si>
  <si>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</si>
  <si>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</si>
  <si>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</si>
  <si>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</si>
  <si>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</si>
  <si>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</si>
  <si>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</si>
  <si>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</si>
  <si>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</si>
  <si>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</si>
  <si>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</si>
  <si>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</si>
  <si>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</si>
  <si>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</si>
  <si>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</si>
  <si>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</si>
  <si>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</si>
  <si>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</si>
  <si>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</si>
  <si>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</si>
  <si>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</si>
  <si>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</si>
  <si>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</si>
  <si>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</si>
  <si>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</si>
  <si>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</si>
  <si>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</si>
  <si>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</si>
  <si>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</si>
  <si>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</si>
  <si>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</si>
  <si>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</si>
  <si>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</si>
  <si>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</si>
  <si>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</si>
  <si>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</si>
  <si>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</si>
  <si>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</si>
  <si>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</si>
  <si>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</si>
  <si>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</si>
  <si>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</si>
  <si>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</si>
  <si>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</si>
  <si>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</si>
  <si>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</si>
  <si>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</si>
  <si>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</si>
  <si>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</si>
  <si>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</si>
  <si>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</si>
  <si>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</si>
  <si>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</si>
  <si>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</si>
  <si>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</si>
  <si>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</si>
  <si>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</si>
  <si>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</si>
  <si>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</si>
  <si>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</si>
  <si>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</si>
  <si>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</si>
  <si>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</si>
  <si>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</si>
  <si>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</si>
  <si>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</si>
  <si>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</si>
  <si>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</si>
  <si>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</si>
  <si>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</si>
  <si>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</si>
  <si>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</si>
  <si>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</si>
  <si>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</si>
  <si>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</si>
  <si>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</si>
  <si>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</si>
  <si>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</si>
  <si>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</si>
  <si>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</si>
  <si>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</si>
  <si>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</si>
  <si>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</si>
  <si>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</si>
  <si>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</si>
  <si>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</si>
  <si>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</si>
  <si>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</si>
  <si>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</si>
  <si>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</si>
  <si>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</si>
  <si>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</si>
  <si>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</si>
  <si>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</si>
  <si>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</si>
  <si>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</si>
  <si>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</si>
  <si>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</si>
  <si>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</si>
  <si>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</si>
  <si>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</si>
  <si>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</si>
  <si>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</si>
  <si>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</si>
  <si>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</si>
  <si>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</si>
  <si>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</si>
  <si>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</si>
  <si>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</si>
  <si>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</si>
  <si>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</si>
  <si>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</si>
  <si>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</si>
  <si>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</si>
  <si>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</si>
  <si>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</si>
  <si>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</si>
  <si>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</si>
  <si>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</si>
  <si>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</si>
  <si>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</si>
  <si>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</si>
  <si>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</si>
  <si>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</si>
  <si>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</si>
  <si>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</si>
  <si>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</si>
  <si>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</si>
  <si>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</si>
  <si>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</si>
  <si>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</si>
  <si>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</si>
  <si>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</si>
  <si>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</si>
  <si>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</si>
  <si>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</si>
  <si>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</si>
  <si>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</si>
  <si>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</si>
  <si>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</si>
  <si>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</si>
  <si>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</si>
  <si>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</si>
  <si>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</si>
  <si>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</si>
  <si>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</si>
  <si>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</si>
  <si>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</si>
  <si>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</si>
  <si>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</si>
  <si>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</si>
  <si>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</si>
  <si>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</si>
  <si>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</si>
  <si>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</si>
  <si>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</si>
  <si>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</si>
  <si>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</si>
  <si>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</si>
  <si>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</si>
  <si>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</si>
  <si>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</si>
  <si>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</si>
  <si>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</si>
  <si>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</si>
  <si>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</si>
  <si>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</si>
  <si>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</si>
  <si>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</si>
  <si>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</si>
  <si>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</si>
  <si>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</si>
  <si>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</si>
  <si>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</si>
  <si>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</si>
  <si>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</si>
  <si>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</si>
  <si>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</si>
  <si>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</si>
  <si>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</si>
  <si>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</si>
  <si>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</si>
  <si>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</si>
  <si>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</si>
  <si>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</si>
  <si>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</si>
  <si>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</si>
  <si>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</si>
  <si>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</si>
  <si>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</si>
  <si>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</si>
  <si>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</si>
  <si>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</si>
  <si>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</si>
  <si>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</si>
  <si>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</si>
  <si>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</si>
  <si>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</si>
  <si>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</si>
  <si>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</si>
  <si>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</si>
  <si>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</si>
  <si>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</si>
  <si>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</si>
  <si>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</si>
  <si>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</si>
  <si>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</si>
  <si>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</si>
  <si>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</si>
  <si>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</si>
  <si>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</si>
  <si>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</si>
  <si>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</si>
  <si>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</si>
  <si>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</si>
  <si>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</si>
  <si>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</si>
  <si>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</si>
  <si>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</si>
  <si>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</si>
  <si>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</si>
  <si>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</si>
  <si>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</si>
  <si>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</si>
  <si>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</si>
  <si>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</si>
  <si>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</si>
  <si>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</si>
  <si>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</si>
  <si>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</si>
  <si>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</si>
  <si>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</si>
  <si>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</si>
  <si>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</si>
  <si>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</si>
  <si>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</si>
  <si>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</si>
  <si>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</si>
  <si>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</si>
  <si>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</si>
  <si>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</si>
  <si>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</si>
  <si>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</si>
  <si>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</si>
  <si>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</si>
  <si>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</si>
  <si>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</si>
  <si>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</si>
  <si>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</si>
  <si>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</si>
  <si>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</si>
  <si>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</si>
  <si>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</si>
  <si>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</si>
  <si>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</si>
  <si>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</si>
  <si>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</si>
  <si>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</si>
  <si>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</si>
  <si>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</si>
  <si>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</si>
  <si>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</si>
  <si>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</si>
  <si>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</si>
  <si>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</si>
  <si>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</si>
  <si>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</si>
  <si>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</si>
  <si>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</si>
  <si>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</si>
  <si>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</si>
  <si>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</si>
  <si>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</si>
  <si>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</si>
  <si>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</si>
  <si>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</si>
  <si>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</si>
  <si>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</si>
  <si>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</si>
  <si>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</si>
  <si>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</si>
  <si>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</si>
  <si>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</si>
  <si>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</si>
  <si>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</si>
  <si>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</si>
  <si>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</si>
  <si>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</si>
  <si>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</si>
  <si>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</si>
  <si>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</si>
  <si>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</si>
  <si>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</si>
  <si>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</si>
  <si>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</si>
  <si>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</si>
  <si>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</si>
  <si>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</si>
  <si>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</si>
  <si>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</si>
  <si>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</si>
  <si>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</si>
  <si>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</si>
  <si>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</si>
  <si>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</si>
  <si>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</si>
  <si>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</si>
  <si>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</si>
  <si>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</si>
  <si>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</si>
  <si>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</si>
  <si>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</si>
  <si>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</si>
  <si>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</si>
  <si>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</si>
  <si>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</si>
  <si>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</si>
  <si>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</si>
  <si>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</si>
  <si>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</si>
  <si>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</si>
  <si>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</si>
  <si>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</si>
  <si>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</si>
  <si>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</si>
  <si>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</si>
  <si>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</si>
  <si>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</si>
  <si>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</si>
  <si>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</si>
  <si>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</si>
  <si>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</si>
  <si>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</si>
  <si>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</si>
  <si>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</si>
  <si>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</si>
  <si>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</si>
  <si>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</si>
  <si>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</si>
  <si>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</si>
  <si>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</si>
  <si>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</si>
  <si>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</si>
  <si>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</si>
  <si>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</si>
  <si>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</si>
  <si>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</si>
  <si>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</si>
  <si>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</si>
  <si>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</si>
  <si>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</si>
  <si>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</si>
  <si>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</si>
  <si>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</si>
  <si>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</si>
  <si>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</si>
  <si>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</si>
  <si>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</si>
  <si>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</si>
  <si>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</si>
  <si>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</si>
  <si>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</si>
  <si>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</si>
  <si>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</si>
  <si>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</si>
  <si>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</si>
  <si>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</si>
  <si>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</si>
  <si>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</si>
  <si>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</si>
  <si>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</si>
  <si>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</si>
  <si>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</si>
  <si>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</si>
  <si>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</si>
  <si>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</si>
  <si>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</si>
  <si>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</si>
  <si>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</si>
  <si>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</si>
  <si>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</si>
  <si>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</si>
  <si>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</si>
  <si>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</si>
  <si>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</si>
  <si>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</si>
  <si>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</si>
  <si>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</si>
  <si>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</si>
  <si>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</si>
  <si>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</si>
  <si>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</si>
  <si>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</si>
  <si>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</si>
  <si>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</si>
  <si>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</si>
  <si>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</si>
  <si>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</si>
  <si>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</si>
  <si>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</si>
  <si>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</si>
  <si>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</si>
  <si>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</si>
  <si>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</si>
  <si>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</si>
  <si>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</si>
  <si>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</si>
  <si>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</si>
  <si>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</si>
  <si>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</si>
  <si>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</si>
  <si>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</si>
  <si>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</si>
  <si>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</si>
  <si>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</si>
  <si>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</si>
  <si>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</si>
  <si>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</si>
  <si>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</si>
  <si>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</si>
  <si>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</si>
  <si>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</si>
  <si>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</si>
  <si>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</si>
  <si>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</si>
  <si>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</si>
  <si>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</si>
  <si>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</si>
  <si>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</si>
  <si>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</si>
  <si>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</si>
  <si>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</si>
  <si>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</si>
  <si>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</si>
  <si>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</si>
  <si>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</si>
  <si>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</si>
  <si>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</si>
  <si>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</si>
  <si>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</si>
  <si>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</si>
  <si>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</si>
  <si>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</si>
  <si>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</si>
  <si>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</si>
  <si>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</si>
  <si>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</si>
  <si>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</si>
  <si>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</si>
  <si>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</si>
  <si>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</si>
  <si>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</si>
  <si>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</si>
  <si>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</si>
  <si>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</si>
  <si>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</si>
  <si>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</si>
  <si>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</si>
  <si>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</si>
  <si>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</si>
  <si>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</si>
  <si>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</si>
  <si>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</si>
  <si>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</si>
  <si>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</si>
  <si>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</si>
  <si>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</si>
  <si>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</si>
  <si>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</si>
  <si>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</si>
  <si>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</si>
  <si>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</si>
  <si>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</si>
  <si>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</si>
  <si>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</si>
  <si>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</si>
  <si>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</si>
  <si>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</si>
  <si>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</si>
  <si>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</si>
  <si>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</si>
  <si>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</si>
  <si>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</si>
  <si>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</si>
  <si>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</si>
  <si>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</si>
  <si>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</si>
  <si>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</si>
  <si>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</si>
  <si>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</si>
  <si>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</si>
  <si>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</si>
  <si>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</si>
  <si>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</si>
  <si>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</si>
  <si>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</si>
  <si>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</si>
  <si>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</si>
  <si>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</si>
  <si>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</si>
  <si>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</si>
  <si>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</si>
  <si>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</si>
  <si>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</si>
  <si>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</si>
  <si>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</si>
  <si>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</si>
  <si>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</si>
  <si>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</si>
  <si>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</si>
  <si>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</si>
  <si>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</si>
  <si>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</si>
  <si>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</si>
  <si>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</si>
  <si>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</si>
  <si>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</si>
  <si>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</si>
  <si>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</si>
  <si>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</si>
  <si>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</si>
  <si>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</si>
  <si>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</si>
  <si>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</si>
  <si>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</si>
  <si>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</si>
  <si>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</si>
  <si>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</si>
  <si>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</si>
  <si>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</si>
  <si>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</si>
  <si>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</si>
  <si>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</si>
  <si>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</si>
  <si>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</si>
  <si>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</si>
  <si>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</si>
  <si>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</si>
  <si>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</si>
  <si>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</si>
  <si>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</si>
  <si>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</si>
  <si>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</si>
  <si>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</si>
  <si>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</si>
  <si>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</si>
  <si>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</si>
  <si>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</si>
  <si>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</si>
  <si>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</si>
  <si>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</si>
  <si>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</si>
  <si>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</si>
  <si>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</si>
  <si>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</si>
  <si>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</si>
  <si>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</si>
  <si>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</si>
  <si>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</si>
  <si>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</si>
  <si>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</si>
  <si>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</si>
  <si>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</si>
  <si>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</si>
  <si>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</si>
  <si>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</si>
  <si>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</si>
  <si>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</si>
  <si>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</si>
  <si>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</si>
  <si>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</si>
  <si>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</si>
  <si>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</si>
  <si>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</si>
  <si>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</si>
  <si>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</si>
  <si>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</si>
  <si>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</si>
  <si>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</si>
  <si>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</si>
  <si>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</si>
  <si>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</si>
  <si>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</si>
  <si>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</si>
  <si>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</si>
  <si>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</si>
  <si>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</si>
  <si>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</si>
  <si>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</si>
  <si>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</si>
  <si>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</si>
  <si>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</si>
  <si>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</si>
  <si>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</si>
  <si>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</si>
  <si>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</si>
  <si>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</si>
  <si>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</si>
  <si>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</si>
  <si>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</si>
  <si>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</si>
  <si>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</si>
  <si>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</si>
  <si>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</si>
  <si>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</si>
  <si>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</si>
  <si>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</si>
  <si>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</si>
  <si>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</si>
  <si>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</si>
  <si>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</si>
  <si>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</si>
  <si>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</si>
  <si>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</si>
  <si>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</si>
  <si>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</si>
  <si>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</si>
  <si>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</si>
  <si>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</si>
  <si>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</si>
  <si>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</si>
  <si>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</si>
  <si>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</si>
  <si>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</si>
  <si>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</si>
  <si>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</si>
  <si>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</si>
  <si>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</si>
  <si>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</si>
  <si>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</si>
  <si>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</si>
  <si>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</si>
  <si>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</si>
  <si>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</si>
  <si>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</si>
  <si>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</si>
  <si>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</si>
  <si>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</si>
  <si>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</si>
  <si>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</si>
  <si>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</si>
  <si>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</si>
  <si>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</si>
  <si>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</si>
  <si>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</si>
  <si>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</si>
  <si>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</si>
  <si>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</si>
  <si>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</si>
  <si>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</si>
  <si>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</si>
  <si>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</si>
  <si>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</si>
  <si>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</si>
  <si>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</si>
  <si>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</si>
  <si>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</si>
  <si>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</si>
  <si>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</si>
  <si>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</si>
  <si>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</si>
  <si>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</si>
  <si>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</si>
  <si>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</si>
  <si>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</si>
  <si>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</si>
  <si>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</si>
  <si>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</si>
  <si>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</si>
  <si>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</si>
  <si>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</si>
  <si>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</si>
  <si>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</si>
  <si>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</si>
  <si>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</si>
  <si>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</si>
  <si>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</si>
  <si>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</si>
  <si>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</si>
  <si>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</si>
  <si>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</si>
  <si>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</si>
  <si>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</si>
  <si>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</si>
  <si>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</si>
  <si>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</si>
  <si>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</si>
  <si>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</si>
  <si>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</si>
  <si>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</si>
  <si>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</si>
  <si>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</si>
  <si>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</si>
  <si>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</si>
  <si>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</si>
  <si>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</si>
  <si>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</si>
  <si>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</si>
  <si>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</si>
  <si>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</si>
  <si>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</si>
  <si>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</si>
  <si>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</si>
  <si>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</si>
  <si>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</si>
  <si>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</si>
  <si>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</si>
  <si>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</si>
  <si>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</si>
  <si>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</si>
  <si>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</si>
  <si>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</si>
  <si>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</si>
  <si>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</si>
  <si>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</si>
  <si>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</si>
  <si>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</si>
  <si>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</si>
  <si>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</si>
  <si>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</si>
  <si>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</si>
  <si>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</si>
  <si>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</si>
  <si>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</si>
  <si>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</si>
  <si>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</si>
  <si>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</si>
  <si>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</si>
  <si>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</si>
  <si>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</si>
  <si>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</si>
  <si>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</si>
  <si>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</si>
  <si>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</si>
  <si>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</si>
  <si>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</si>
  <si>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</si>
  <si>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</si>
  <si>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</si>
  <si>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</si>
  <si>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</si>
  <si>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</si>
  <si>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</si>
  <si>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</si>
  <si>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</si>
  <si>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</si>
  <si>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</si>
  <si>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</si>
  <si>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</si>
  <si>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</si>
  <si>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</si>
  <si>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</si>
  <si>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</si>
  <si>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</si>
  <si>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</si>
  <si>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</si>
  <si>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</si>
  <si>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</si>
  <si>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</si>
  <si>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</si>
  <si>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</si>
  <si>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</si>
  <si>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</si>
  <si>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</si>
  <si>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</si>
  <si>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</si>
  <si>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</si>
  <si>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</si>
  <si>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</si>
  <si>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</si>
  <si>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</si>
  <si>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</si>
  <si>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</si>
  <si>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</si>
  <si>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</si>
  <si>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</si>
  <si>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</si>
  <si>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</si>
  <si>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</si>
  <si>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</si>
  <si>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</si>
  <si>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</si>
  <si>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</si>
  <si>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</si>
  <si>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</si>
  <si>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</si>
  <si>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</si>
  <si>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</si>
  <si>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</si>
  <si>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</si>
  <si>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</si>
  <si>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</si>
  <si>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</si>
  <si>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</si>
  <si>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</si>
  <si>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</si>
  <si>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</si>
  <si>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</si>
  <si>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</si>
  <si>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</si>
  <si>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</si>
  <si>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</si>
  <si>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</si>
  <si>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</si>
  <si>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</si>
  <si>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</si>
  <si>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</si>
  <si>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</si>
  <si>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</si>
  <si>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</si>
  <si>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</si>
  <si>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</si>
  <si>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</si>
  <si>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</si>
  <si>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</si>
  <si>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</si>
  <si>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</si>
  <si>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</si>
  <si>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</si>
  <si>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</si>
  <si>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</si>
  <si>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</si>
  <si>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</si>
  <si>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</si>
  <si>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</si>
  <si>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</si>
  <si>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</si>
  <si>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</si>
  <si>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</si>
  <si>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</si>
  <si>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</si>
  <si>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</si>
  <si>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</si>
  <si>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</si>
  <si>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</si>
  <si>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</si>
  <si>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</si>
  <si>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</si>
  <si>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</si>
  <si>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</si>
  <si>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</si>
  <si>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</si>
  <si>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</si>
  <si>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</si>
  <si>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</si>
  <si>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</si>
  <si>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</si>
  <si>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</si>
  <si>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</si>
  <si>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</si>
  <si>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</si>
  <si>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</si>
  <si>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</si>
  <si>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</si>
  <si>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</si>
  <si>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</si>
  <si>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</si>
  <si>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</si>
  <si>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</si>
  <si>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</si>
  <si>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</si>
  <si>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</si>
  <si>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</si>
  <si>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</si>
  <si>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</si>
  <si>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</si>
  <si>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</si>
  <si>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</si>
  <si>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</si>
  <si>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</si>
  <si>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</si>
  <si>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</si>
  <si>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</si>
  <si>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</si>
  <si>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</si>
  <si>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</si>
  <si>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</si>
  <si>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</si>
  <si>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</si>
  <si>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</si>
  <si>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</si>
  <si>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</si>
  <si>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</si>
  <si>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</si>
  <si>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</si>
  <si>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</si>
  <si>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</si>
  <si>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</si>
  <si>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</si>
  <si>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</si>
  <si>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</si>
  <si>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</si>
  <si>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</si>
  <si>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</si>
  <si>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</si>
  <si>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</si>
  <si>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</si>
  <si>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</si>
  <si>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</si>
  <si>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</si>
  <si>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</si>
  <si>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</si>
  <si>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</si>
  <si>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</si>
  <si>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</si>
  <si>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</si>
  <si>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</si>
  <si>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</si>
  <si>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</si>
  <si>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</si>
  <si>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</si>
  <si>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</si>
  <si>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</si>
  <si>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</si>
  <si>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</si>
  <si>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</si>
  <si>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</si>
  <si>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</si>
  <si>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</si>
  <si>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</si>
  <si>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</si>
  <si>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</si>
  <si>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</si>
  <si>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</si>
  <si>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</si>
  <si>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</si>
  <si>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</si>
  <si>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</si>
  <si>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</si>
  <si>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</si>
  <si>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</si>
  <si>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</si>
  <si>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</si>
  <si>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</si>
  <si>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</si>
  <si>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</si>
  <si>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</si>
  <si>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</si>
  <si>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</si>
  <si>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</si>
  <si>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</si>
  <si>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</si>
  <si>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</si>
  <si>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</si>
  <si>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</si>
  <si>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</si>
  <si>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</si>
  <si>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</si>
  <si>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</si>
  <si>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</si>
  <si>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</si>
  <si>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</si>
  <si>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</si>
  <si>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</si>
  <si>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</si>
  <si>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</si>
  <si>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</si>
  <si>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</si>
  <si>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</si>
  <si>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</si>
  <si>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</si>
  <si>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</si>
  <si>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</si>
  <si>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</si>
  <si>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</si>
  <si>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</si>
  <si>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</si>
  <si>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</si>
  <si>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</si>
  <si>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</si>
  <si>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</si>
  <si>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</si>
  <si>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</si>
  <si>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</si>
  <si>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</si>
  <si>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</si>
  <si>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</si>
  <si>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</si>
  <si>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</si>
  <si>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</si>
  <si>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</si>
  <si>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</si>
  <si>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</si>
  <si>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</si>
  <si>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</si>
  <si>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</si>
  <si>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</si>
  <si>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</si>
  <si>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</si>
  <si>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</si>
  <si>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</si>
  <si>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</si>
  <si>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</si>
  <si>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</si>
  <si>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</si>
  <si>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</si>
  <si>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</si>
  <si>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</si>
  <si>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</si>
  <si>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</si>
  <si>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</si>
  <si>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</si>
  <si>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</si>
  <si>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</si>
  <si>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</si>
  <si>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</si>
  <si>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</si>
  <si>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</si>
  <si>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</si>
  <si>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</si>
  <si>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</si>
  <si>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</si>
  <si>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</si>
  <si>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</si>
  <si>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</si>
  <si>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</si>
  <si>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</si>
  <si>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</si>
  <si>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</si>
  <si>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</si>
  <si>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</si>
  <si>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</si>
  <si>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</si>
  <si>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</si>
  <si>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</si>
  <si>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</si>
  <si>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</si>
  <si>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</si>
  <si>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</si>
  <si>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</si>
  <si>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</si>
  <si>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</si>
  <si>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</si>
  <si>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</si>
  <si>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</si>
  <si>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</si>
  <si>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</si>
  <si>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</si>
  <si>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</si>
  <si>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</si>
  <si>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</si>
  <si>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</si>
  <si>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</si>
  <si>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</si>
  <si>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</si>
  <si>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</si>
  <si>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</si>
  <si>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</si>
  <si>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</si>
  <si>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</si>
  <si>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</si>
  <si>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</si>
  <si>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</si>
  <si>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</si>
  <si>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</si>
  <si>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</si>
  <si>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</si>
  <si>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</si>
  <si>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</si>
  <si>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</si>
  <si>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</si>
  <si>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</si>
  <si>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</si>
  <si>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</si>
  <si>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</si>
  <si>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</si>
  <si>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</si>
  <si>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</si>
  <si>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</si>
  <si>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</si>
  <si>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</si>
  <si>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</si>
  <si>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</si>
  <si>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</si>
  <si>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</si>
  <si>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</si>
  <si>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</si>
  <si>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</si>
  <si>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</si>
  <si>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</si>
  <si>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</si>
  <si>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</si>
  <si>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</si>
  <si>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</si>
  <si>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</si>
  <si>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</si>
  <si>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</si>
  <si>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</si>
  <si>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</si>
  <si>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</si>
  <si>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</si>
  <si>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</si>
  <si>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</si>
  <si>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</si>
  <si>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</si>
  <si>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</si>
  <si>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</si>
  <si>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</si>
  <si>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</si>
  <si>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</si>
  <si>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</si>
  <si>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</si>
  <si>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</si>
  <si>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</si>
  <si>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</si>
  <si>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</si>
  <si>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</si>
  <si>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</si>
  <si>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</si>
  <si>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</si>
  <si>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</si>
  <si>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</si>
  <si>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</si>
  <si>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</si>
  <si>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</si>
  <si>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</si>
  <si>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</si>
  <si>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</si>
  <si>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</si>
  <si>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</si>
  <si>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</si>
  <si>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</si>
  <si>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</si>
  <si>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</si>
  <si>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</si>
  <si>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</si>
  <si>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</si>
  <si>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</si>
  <si>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</si>
  <si>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</si>
  <si>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</si>
  <si>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</si>
  <si>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</si>
  <si>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</si>
  <si>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</si>
  <si>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</si>
  <si>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</si>
  <si>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</si>
  <si>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</si>
  <si>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</si>
  <si>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</si>
  <si>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</si>
  <si>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</si>
  <si>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</si>
  <si>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</si>
  <si>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</si>
  <si>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</si>
  <si>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</si>
  <si>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</si>
  <si>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</si>
  <si>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</si>
  <si>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</si>
  <si>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</si>
  <si>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</si>
  <si>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</si>
  <si>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</si>
  <si>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</si>
  <si>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</si>
  <si>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</si>
  <si>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</si>
  <si>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</si>
  <si>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</si>
  <si>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</si>
  <si>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</si>
  <si>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</si>
  <si>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</si>
  <si>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</si>
  <si>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</si>
  <si>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</si>
  <si>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</si>
  <si>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</si>
  <si>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</si>
  <si>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</si>
  <si>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</si>
  <si>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</si>
  <si>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</si>
  <si>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</si>
  <si>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</si>
  <si>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</si>
  <si>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</si>
  <si>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</si>
  <si>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</si>
  <si>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</si>
  <si>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</si>
  <si>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</si>
  <si>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</si>
  <si>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</si>
  <si>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</si>
  <si>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</si>
  <si>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</si>
  <si>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</si>
  <si>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</si>
  <si>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</si>
  <si>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</si>
  <si>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</si>
  <si>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</si>
  <si>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</si>
  <si>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</si>
  <si>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</si>
  <si>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</si>
  <si>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</si>
  <si>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</si>
  <si>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</si>
  <si>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</si>
  <si>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</si>
  <si>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</si>
  <si>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</si>
  <si>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</si>
  <si>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</si>
  <si>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</si>
  <si>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</si>
  <si>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</si>
  <si>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</si>
  <si>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</si>
  <si>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</si>
  <si>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</si>
  <si>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</si>
  <si>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</si>
  <si>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</si>
  <si>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</si>
  <si>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</si>
  <si>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</si>
  <si>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</si>
  <si>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</si>
  <si>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</si>
  <si>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</si>
  <si>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</si>
  <si>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</si>
  <si>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</si>
  <si>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</si>
  <si>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</si>
  <si>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</si>
  <si>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</si>
  <si>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</si>
  <si>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</si>
  <si>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</si>
  <si>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</si>
  <si>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</si>
  <si>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</si>
  <si>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</si>
  <si>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</si>
  <si>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</si>
  <si>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</si>
  <si>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</si>
  <si>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</si>
  <si>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</si>
  <si>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</si>
  <si>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</si>
  <si>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</si>
  <si>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</si>
  <si>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</si>
  <si>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</si>
  <si>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</si>
  <si>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</si>
  <si>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</si>
  <si>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</si>
  <si>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</si>
  <si>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</si>
  <si>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</si>
  <si>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</si>
  <si>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</si>
  <si>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</si>
  <si>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</si>
  <si>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</si>
  <si>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</si>
  <si>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</si>
  <si>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</si>
  <si>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</si>
  <si>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</si>
  <si>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</si>
  <si>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</si>
  <si>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</si>
  <si>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</si>
  <si>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</si>
  <si>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</si>
  <si>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</si>
  <si>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</si>
  <si>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</si>
  <si>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</si>
  <si>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</si>
  <si>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</si>
  <si>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</si>
  <si>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</si>
  <si>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</si>
  <si>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</si>
  <si>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</si>
  <si>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</si>
  <si>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</si>
  <si>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</si>
  <si>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</si>
  <si>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</si>
  <si>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</si>
  <si>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</si>
  <si>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</si>
  <si>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</si>
  <si>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</si>
  <si>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</si>
  <si>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</si>
  <si>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</si>
  <si>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</si>
  <si>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</si>
  <si>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</si>
  <si>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</si>
  <si>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</si>
  <si>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</si>
  <si>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</si>
  <si>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</si>
  <si>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</si>
  <si>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</si>
  <si>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</si>
  <si>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</si>
  <si>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</si>
  <si>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</si>
  <si>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</si>
  <si>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</si>
  <si>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</si>
  <si>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</si>
  <si>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</si>
  <si>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</si>
  <si>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</si>
  <si>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</si>
  <si>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</si>
  <si>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</si>
  <si>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</si>
  <si>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</si>
  <si>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</si>
  <si>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</si>
  <si>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</si>
  <si>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</si>
  <si>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</si>
  <si>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</si>
  <si>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</si>
  <si>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</si>
  <si>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</si>
  <si>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</si>
  <si>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</si>
  <si>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</si>
  <si>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</si>
  <si>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</si>
  <si>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</si>
  <si>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</si>
  <si>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</si>
  <si>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</si>
  <si>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</si>
  <si>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</si>
  <si>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</si>
  <si>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</si>
  <si>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</si>
  <si>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</si>
  <si>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</si>
  <si>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</si>
  <si>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</si>
  <si>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</si>
  <si>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</si>
  <si>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</si>
  <si>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</si>
  <si>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</si>
  <si>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</si>
  <si>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</si>
  <si>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</si>
  <si>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</si>
  <si>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</si>
  <si>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</si>
  <si>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</si>
  <si>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</si>
  <si>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</si>
  <si>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</si>
  <si>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</si>
  <si>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</si>
  <si>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</si>
  <si>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</si>
  <si>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</si>
  <si>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</si>
  <si>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</si>
  <si>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</si>
  <si>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</si>
  <si>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</si>
  <si>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</si>
  <si>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</si>
  <si>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</si>
  <si>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</si>
  <si>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</si>
  <si>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</si>
  <si>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</si>
  <si>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</si>
  <si>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</si>
  <si>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</si>
  <si>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</si>
  <si>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</si>
  <si>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</si>
  <si>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</si>
  <si>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</si>
  <si>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</si>
  <si>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</si>
  <si>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</si>
  <si>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</si>
  <si>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</si>
  <si>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</si>
  <si>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</si>
  <si>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</si>
  <si>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</si>
  <si>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</si>
  <si>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</si>
  <si>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</si>
  <si>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</si>
  <si>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</si>
  <si>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</si>
  <si>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</si>
  <si>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</si>
  <si>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</si>
  <si>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</si>
  <si>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</si>
  <si>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</si>
  <si>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</si>
  <si>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</si>
  <si>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</si>
  <si>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</si>
  <si>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</si>
  <si>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</si>
  <si>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</si>
  <si>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</si>
  <si>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</si>
  <si>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</si>
  <si>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</si>
  <si>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</si>
  <si>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</si>
  <si>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</si>
  <si>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</si>
  <si>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</si>
  <si>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</si>
  <si>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</si>
  <si>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</si>
  <si>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</si>
  <si>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</si>
  <si>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</si>
  <si>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</si>
  <si>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</si>
  <si>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</si>
  <si>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</si>
  <si>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</si>
  <si>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</si>
  <si>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</si>
  <si>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</si>
  <si>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</si>
  <si>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</si>
  <si>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</si>
  <si>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</si>
  <si>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</si>
  <si>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</si>
  <si>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</si>
  <si>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</si>
  <si>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</si>
  <si>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</si>
  <si>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</si>
  <si>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</si>
  <si>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</si>
  <si>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</si>
  <si>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</si>
  <si>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</si>
  <si>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</si>
  <si>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</si>
  <si>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</si>
  <si>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</si>
  <si>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</si>
  <si>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</si>
  <si>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</si>
  <si>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</si>
  <si>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</si>
  <si>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</si>
  <si>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</si>
  <si>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</si>
  <si>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</si>
  <si>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</si>
  <si>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</si>
  <si>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</si>
  <si>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</si>
  <si>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</si>
  <si>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</si>
  <si>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</si>
  <si>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</si>
  <si>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</si>
  <si>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</si>
  <si>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</si>
  <si>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</si>
  <si>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</si>
  <si>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</si>
  <si>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</si>
  <si>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</si>
  <si>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</si>
  <si>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</si>
  <si>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</si>
  <si>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</si>
  <si>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</si>
  <si>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</si>
  <si>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</si>
  <si>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</si>
  <si>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</si>
  <si>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</si>
  <si>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</si>
  <si>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</si>
  <si>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</si>
  <si>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</si>
  <si>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</si>
  <si>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</si>
  <si>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</si>
  <si>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</si>
  <si>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</si>
  <si>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</si>
  <si>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</si>
  <si>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</si>
  <si>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</si>
  <si>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</si>
  <si>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</si>
  <si>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</si>
  <si>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</si>
  <si>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</si>
  <si>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</si>
  <si>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</si>
  <si>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</si>
  <si>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</si>
  <si>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</si>
  <si>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</si>
  <si>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</si>
  <si>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</si>
  <si>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</si>
  <si>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</si>
  <si>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</si>
  <si>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</si>
  <si>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</si>
  <si>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</si>
  <si>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</si>
  <si>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</si>
  <si>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</si>
  <si>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</si>
  <si>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</si>
  <si>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</si>
  <si>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</si>
  <si>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</si>
  <si>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</si>
  <si>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</si>
  <si>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</si>
  <si>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</si>
  <si>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</si>
  <si>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</si>
  <si>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</si>
  <si>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</si>
  <si>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</si>
  <si>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</si>
  <si>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</si>
  <si>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</si>
  <si>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</si>
  <si>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</si>
  <si>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</si>
  <si>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</si>
  <si>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</si>
  <si>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</si>
  <si>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</si>
  <si>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</si>
  <si>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</si>
  <si>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</si>
  <si>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</si>
  <si>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</si>
  <si>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</si>
  <si>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</si>
  <si>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</si>
  <si>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</si>
  <si>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</si>
  <si>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</si>
  <si>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</si>
  <si>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</si>
  <si>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</si>
  <si>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</si>
  <si>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</si>
  <si>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</si>
  <si>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</si>
  <si>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</si>
  <si>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</si>
  <si>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</si>
  <si>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</si>
  <si>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</si>
  <si>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</si>
  <si>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</si>
  <si>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</si>
  <si>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</si>
  <si>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</si>
  <si>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</si>
  <si>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</si>
  <si>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</si>
  <si>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</si>
  <si>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</si>
  <si>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</si>
  <si>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</si>
  <si>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</si>
  <si>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</si>
  <si>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</si>
  <si>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</si>
  <si>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</si>
  <si>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</si>
  <si>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</si>
  <si>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</si>
  <si>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</si>
  <si>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</si>
  <si>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</si>
  <si>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</si>
  <si>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</si>
  <si>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</si>
  <si>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</si>
  <si>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</si>
  <si>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</si>
  <si>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</si>
  <si>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</si>
  <si>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</si>
  <si>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</si>
  <si>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</si>
  <si>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</si>
  <si>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</si>
  <si>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</si>
  <si>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</si>
  <si>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</si>
  <si>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</si>
  <si>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</si>
  <si>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</si>
  <si>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</si>
  <si>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</si>
  <si>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</si>
  <si>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</si>
  <si>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</si>
  <si>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</si>
  <si>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</si>
  <si>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</si>
  <si>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</si>
  <si>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</si>
  <si>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</si>
  <si>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</si>
  <si>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</si>
  <si>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</si>
  <si>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</si>
  <si>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</si>
  <si>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</si>
  <si>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</si>
  <si>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</si>
  <si>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</si>
  <si>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</si>
  <si>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</si>
  <si>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</si>
  <si>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</si>
  <si>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</si>
  <si>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</si>
  <si>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</si>
  <si>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</si>
  <si>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</si>
  <si>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</si>
  <si>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</si>
  <si>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</si>
  <si>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</si>
  <si>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</si>
  <si>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</si>
  <si>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</si>
  <si>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</si>
  <si>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</si>
  <si>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</si>
  <si>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</si>
  <si>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</si>
  <si>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</si>
  <si>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</si>
  <si>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</si>
  <si>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</si>
  <si>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</si>
  <si>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</si>
  <si>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</si>
  <si>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</si>
  <si>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</si>
  <si>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</si>
  <si>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</si>
  <si>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</si>
  <si>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</si>
  <si>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</si>
  <si>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</si>
  <si>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</si>
  <si>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</si>
  <si>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</si>
  <si>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</si>
  <si>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</si>
  <si>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</si>
  <si>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</si>
  <si>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</si>
  <si>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</si>
  <si>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</si>
  <si>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</si>
  <si>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</si>
  <si>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</si>
  <si>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</si>
  <si>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</si>
  <si>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</si>
  <si>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</si>
  <si>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</si>
  <si>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</si>
  <si>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</si>
  <si>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</si>
  <si>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</si>
  <si>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</si>
  <si>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</si>
  <si>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</si>
  <si>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</si>
  <si>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</si>
  <si>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</si>
  <si>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</si>
  <si>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</si>
  <si>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</si>
  <si>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</si>
  <si>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</si>
  <si>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</si>
  <si>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</si>
  <si>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</si>
  <si>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</si>
  <si>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</si>
  <si>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</si>
  <si>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</si>
  <si>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</si>
  <si>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</si>
  <si>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</si>
  <si>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</si>
  <si>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</si>
  <si>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</si>
  <si>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</si>
  <si>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</si>
  <si>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</si>
  <si>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</si>
  <si>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</si>
  <si>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</si>
  <si>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</si>
  <si>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</si>
  <si>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</si>
  <si>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</si>
  <si>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</si>
  <si>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</si>
  <si>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</si>
  <si>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</si>
  <si>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</si>
  <si>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</si>
  <si>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</si>
  <si>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</si>
  <si>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</si>
  <si>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</si>
  <si>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</si>
  <si>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</si>
  <si>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</si>
  <si>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</si>
  <si>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</si>
  <si>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</si>
  <si>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</si>
  <si>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</si>
  <si>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</si>
  <si>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</si>
  <si>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</si>
  <si>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</si>
  <si>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</si>
  <si>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</si>
  <si>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</si>
  <si>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</si>
  <si>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</si>
  <si>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</si>
  <si>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</si>
  <si>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</si>
  <si>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</si>
  <si>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</si>
  <si>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</si>
  <si>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</si>
  <si>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</si>
  <si>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</si>
  <si>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</si>
  <si>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</si>
  <si>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</si>
  <si>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</si>
  <si>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</si>
  <si>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</si>
  <si>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</si>
  <si>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</si>
  <si>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</si>
  <si>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</si>
  <si>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</si>
  <si>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</si>
  <si>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</si>
  <si>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</si>
  <si>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</si>
  <si>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</si>
  <si>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</si>
  <si>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</si>
  <si>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</si>
  <si>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</si>
  <si>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</si>
  <si>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</si>
  <si>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</si>
  <si>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</si>
  <si>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</si>
  <si>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</si>
  <si>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</si>
  <si>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</si>
  <si>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</si>
  <si>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</si>
  <si>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</si>
  <si>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</si>
  <si>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</si>
  <si>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</si>
  <si>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</si>
  <si>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</si>
  <si>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</si>
  <si>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</si>
  <si>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</si>
  <si>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</si>
  <si>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</si>
  <si>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</si>
  <si>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</si>
  <si>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</si>
  <si>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</si>
  <si>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</si>
  <si>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</si>
  <si>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</si>
  <si>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</si>
  <si>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</si>
  <si>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</si>
  <si>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</si>
  <si>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</si>
  <si>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</si>
  <si>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</si>
  <si>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</si>
  <si>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</si>
  <si>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</si>
  <si>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</si>
  <si>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</si>
  <si>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</si>
  <si>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</si>
  <si>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</si>
  <si>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</si>
  <si>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</si>
  <si>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</si>
  <si>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</si>
  <si>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</si>
  <si>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</si>
  <si>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</si>
  <si>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</si>
  <si>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</si>
  <si>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</si>
  <si>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</si>
  <si>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</si>
  <si>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</si>
  <si>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</si>
  <si>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</si>
  <si>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</si>
  <si>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</si>
  <si>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</si>
  <si>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</si>
  <si>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</si>
  <si>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</si>
  <si>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</si>
  <si>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</si>
  <si>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</si>
  <si>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</si>
  <si>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</si>
  <si>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</si>
  <si>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</si>
  <si>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</si>
  <si>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</si>
  <si>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</si>
  <si>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</si>
  <si>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</si>
  <si>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</si>
  <si>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</si>
  <si>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</si>
  <si>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</si>
  <si>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</si>
  <si>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</si>
  <si>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</si>
  <si>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</si>
  <si>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</si>
  <si>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</si>
  <si>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</si>
  <si>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</si>
  <si>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</si>
  <si>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</si>
  <si>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</si>
  <si>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</si>
  <si>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</si>
  <si>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</si>
  <si>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</si>
  <si>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</si>
  <si>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</si>
  <si>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</si>
  <si>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</si>
  <si>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</si>
  <si>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</si>
  <si>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</si>
  <si>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</si>
  <si>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</si>
  <si>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</si>
  <si>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</si>
  <si>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</si>
  <si>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</si>
  <si>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</si>
  <si>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</si>
  <si>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</si>
  <si>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</si>
  <si>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</si>
  <si>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</si>
  <si>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</si>
  <si>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</si>
  <si>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</si>
  <si>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</si>
  <si>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</si>
  <si>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</si>
  <si>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</si>
  <si>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</si>
  <si>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</si>
  <si>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</si>
  <si>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</si>
  <si>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</si>
  <si>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</si>
  <si>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</si>
  <si>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</si>
  <si>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</si>
  <si>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</si>
  <si>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</si>
  <si>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</si>
  <si>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</si>
  <si>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</si>
  <si>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</si>
  <si>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</si>
  <si>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</si>
  <si>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</si>
  <si>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</si>
  <si>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</si>
  <si>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</si>
  <si>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</si>
  <si>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</si>
  <si>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</si>
  <si>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</si>
  <si>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</si>
  <si>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</si>
  <si>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</si>
  <si>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</si>
  <si>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</si>
  <si>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</si>
  <si>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</si>
  <si>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</si>
  <si>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</si>
  <si>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</si>
  <si>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</si>
  <si>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</si>
  <si>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</si>
  <si>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</si>
  <si>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</si>
  <si>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</si>
  <si>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</si>
  <si>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</si>
  <si>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</si>
  <si>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</si>
  <si>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</si>
  <si>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</si>
  <si>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</si>
  <si>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</si>
  <si>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</si>
  <si>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</si>
  <si>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</si>
  <si>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</si>
  <si>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</si>
  <si>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</si>
  <si>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</si>
  <si>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</si>
  <si>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</si>
  <si>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</si>
  <si>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</si>
  <si>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</si>
  <si>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</si>
  <si>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</si>
  <si>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</si>
  <si>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</si>
  <si>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</si>
  <si>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</si>
  <si>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</si>
  <si>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</si>
  <si>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</si>
  <si>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</si>
  <si>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</si>
  <si>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</si>
  <si>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</si>
  <si>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</si>
  <si>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</si>
  <si>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</si>
  <si>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</si>
  <si>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</si>
  <si>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</si>
  <si>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</si>
  <si>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</si>
  <si>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</si>
  <si>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</si>
  <si>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</si>
  <si>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</si>
  <si>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</si>
  <si>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</si>
  <si>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</si>
  <si>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</si>
  <si>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</si>
  <si>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</si>
  <si>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</si>
  <si>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</si>
  <si>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</si>
  <si>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</si>
  <si>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</si>
  <si>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</si>
  <si>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</si>
  <si>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</si>
  <si>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</si>
  <si>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</si>
  <si>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</si>
  <si>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</si>
  <si>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</si>
  <si>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</si>
  <si>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</si>
  <si>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</si>
  <si>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</si>
  <si>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</si>
  <si>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</si>
  <si>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</si>
  <si>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</si>
  <si>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</si>
  <si>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</si>
  <si>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</si>
  <si>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</si>
  <si>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</si>
  <si>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</si>
  <si>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</si>
  <si>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</si>
  <si>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</si>
  <si>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</si>
  <si>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</si>
  <si>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</si>
  <si>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</si>
  <si>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</si>
  <si>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</si>
  <si>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</si>
  <si>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</si>
  <si>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</si>
  <si>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</si>
  <si>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</si>
  <si>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</si>
  <si>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</si>
  <si>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</si>
  <si>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</si>
  <si>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</si>
  <si>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</si>
  <si>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</si>
  <si>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</si>
  <si>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</si>
  <si>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</si>
  <si>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</si>
  <si>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</si>
  <si>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</si>
  <si>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</si>
  <si>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</si>
  <si>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</si>
  <si>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</si>
  <si>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</si>
  <si>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</si>
  <si>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</si>
  <si>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</si>
  <si>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</si>
  <si>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</si>
  <si>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</si>
  <si>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</si>
  <si>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</si>
  <si>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</si>
  <si>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</si>
  <si>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</si>
  <si>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</si>
  <si>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</si>
  <si>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</si>
  <si>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</si>
  <si>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</si>
  <si>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</si>
  <si>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</si>
  <si>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</si>
  <si>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</si>
  <si>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</si>
  <si>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</si>
  <si>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</si>
  <si>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</si>
  <si>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</si>
  <si>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</si>
  <si>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</si>
  <si>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</si>
  <si>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</si>
  <si>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</si>
  <si>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</si>
  <si>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</si>
  <si>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</si>
  <si>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</si>
  <si>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</si>
  <si>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</si>
  <si>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</si>
  <si>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</si>
  <si>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</si>
  <si>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</si>
  <si>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</si>
  <si>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</si>
  <si>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</si>
  <si>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</si>
  <si>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</si>
  <si>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</si>
  <si>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</si>
  <si>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</si>
  <si>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</si>
  <si>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</si>
  <si>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</si>
  <si>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</si>
  <si>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</si>
  <si>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</si>
  <si>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</si>
  <si>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</si>
  <si>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</si>
  <si>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</si>
  <si>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</si>
  <si>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</si>
  <si>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</si>
  <si>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</si>
  <si>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</si>
  <si>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</si>
  <si>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</si>
  <si>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</si>
  <si>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</si>
  <si>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</si>
  <si>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</si>
  <si>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</si>
  <si>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</si>
  <si>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</si>
  <si>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</si>
  <si>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</si>
  <si>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</si>
  <si>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</si>
  <si>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</si>
  <si>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</si>
  <si>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</si>
  <si>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</si>
  <si>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</si>
  <si>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</si>
  <si>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</si>
  <si>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</si>
  <si>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</si>
  <si>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</si>
  <si>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</si>
  <si>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</si>
  <si>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</si>
  <si>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</si>
  <si>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</si>
  <si>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</si>
  <si>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</si>
  <si>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</si>
  <si>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</si>
  <si>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</si>
  <si>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</si>
  <si>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</si>
  <si>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</si>
  <si>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</si>
  <si>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</si>
  <si>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</si>
  <si>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</si>
  <si>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</si>
  <si>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</si>
  <si>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</si>
  <si>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</si>
  <si>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</si>
  <si>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</si>
  <si>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</si>
  <si>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</si>
  <si>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</si>
  <si>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</si>
  <si>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</si>
  <si>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</si>
  <si>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</si>
  <si>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</si>
  <si>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</si>
  <si>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</si>
  <si>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</si>
  <si>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</si>
  <si>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</si>
  <si>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</si>
  <si>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</si>
  <si>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</si>
  <si>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</si>
  <si>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</si>
  <si>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</si>
  <si>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</si>
  <si>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</si>
  <si>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</si>
  <si>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</si>
  <si>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</si>
  <si>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</si>
  <si>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</si>
  <si>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</si>
  <si>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</si>
  <si>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</si>
  <si>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</si>
  <si>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</si>
  <si>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</si>
  <si>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</si>
  <si>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</si>
  <si>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</si>
  <si>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</si>
  <si>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</si>
  <si>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</si>
  <si>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</si>
  <si>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</si>
  <si>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</si>
  <si>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</si>
  <si>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</si>
  <si>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</si>
  <si>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</si>
  <si>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</si>
  <si>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</si>
  <si>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</si>
  <si>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</si>
  <si>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</si>
  <si>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</si>
  <si>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</si>
  <si>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</si>
  <si>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</si>
  <si>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</si>
  <si>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</si>
  <si>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</si>
  <si>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</si>
  <si>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</si>
  <si>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</si>
  <si>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</si>
  <si>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</si>
  <si>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</si>
  <si>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</si>
  <si>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</si>
  <si>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</si>
  <si>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</si>
  <si>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</si>
  <si>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</si>
  <si>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</si>
  <si>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</si>
  <si>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</si>
  <si>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</si>
  <si>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</si>
  <si>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</si>
  <si>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</si>
  <si>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</si>
  <si>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</si>
  <si>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</si>
  <si>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</si>
  <si>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</si>
  <si>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</si>
  <si>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</si>
  <si>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</si>
  <si>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</si>
  <si>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</si>
  <si>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</si>
  <si>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</si>
  <si>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</si>
  <si>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</si>
  <si>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</si>
  <si>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</si>
  <si>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</si>
  <si>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</si>
  <si>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</si>
  <si>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</si>
  <si>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</si>
  <si>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</si>
  <si>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</si>
  <si>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</si>
  <si>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</si>
  <si>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</si>
  <si>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</si>
  <si>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</si>
  <si>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</si>
  <si>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</si>
  <si>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</si>
  <si>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</si>
  <si>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</si>
  <si>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</si>
  <si>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</si>
  <si>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</si>
  <si>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</si>
  <si>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</si>
  <si>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</si>
  <si>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</si>
  <si>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</si>
  <si>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</si>
  <si>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</si>
  <si>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</si>
  <si>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</si>
  <si>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</si>
  <si>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</si>
  <si>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</si>
  <si>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</si>
  <si>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</si>
  <si>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</si>
  <si>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</si>
  <si>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</si>
  <si>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</si>
  <si>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</si>
  <si>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</si>
  <si>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</si>
  <si>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</si>
  <si>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</si>
  <si>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</si>
  <si>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</si>
  <si>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</si>
  <si>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</si>
  <si>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</si>
  <si>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</si>
  <si>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</si>
  <si>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</si>
  <si>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</si>
  <si>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</si>
  <si>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</si>
  <si>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</si>
  <si>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</si>
  <si>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</si>
  <si>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</si>
  <si>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</si>
  <si>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</si>
  <si>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</si>
  <si>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</si>
  <si>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</si>
  <si>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</si>
  <si>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</si>
  <si>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</si>
  <si>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</si>
  <si>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</si>
  <si>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</si>
  <si>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</si>
  <si>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</si>
  <si>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</si>
  <si>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</si>
  <si>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</si>
  <si>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</si>
  <si>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</si>
  <si>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</si>
  <si>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</si>
  <si>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</si>
  <si>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</si>
  <si>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</si>
  <si>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</si>
  <si>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</si>
  <si>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</si>
  <si>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</si>
  <si>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</si>
  <si>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</si>
  <si>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</si>
  <si>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</si>
  <si>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</si>
  <si>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</si>
  <si>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</si>
  <si>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</si>
  <si>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</si>
  <si>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</si>
  <si>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</si>
  <si>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</si>
  <si>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</si>
  <si>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</si>
  <si>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</si>
  <si>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</si>
  <si>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</si>
  <si>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</si>
  <si>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</si>
  <si>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</si>
  <si>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</si>
  <si>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</si>
  <si>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</si>
  <si>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</si>
  <si>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</si>
  <si>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</si>
  <si>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</si>
  <si>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</si>
  <si>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</si>
  <si>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</si>
  <si>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</si>
  <si>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</si>
  <si>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</si>
  <si>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</si>
  <si>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</si>
  <si>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</si>
  <si>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</si>
  <si>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</si>
  <si>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</si>
  <si>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</si>
  <si>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</si>
  <si>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</si>
  <si>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</si>
  <si>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</si>
  <si>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</si>
  <si>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</si>
  <si>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</si>
  <si>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</si>
  <si>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</si>
  <si>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</si>
  <si>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</si>
  <si>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</si>
  <si>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</si>
  <si>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</si>
  <si>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</si>
  <si>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</si>
  <si>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</si>
  <si>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</si>
  <si>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</si>
  <si>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</si>
  <si>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</si>
  <si>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</si>
  <si>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</si>
  <si>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</si>
  <si>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</si>
  <si>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</si>
  <si>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</si>
  <si>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</si>
  <si>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</si>
  <si>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</si>
  <si>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</si>
  <si>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</si>
  <si>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</si>
  <si>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</si>
  <si>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</si>
  <si>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</si>
  <si>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</si>
  <si>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</si>
  <si>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</si>
  <si>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</si>
  <si>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</si>
  <si>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</si>
  <si>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</si>
  <si>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</si>
  <si>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</si>
  <si>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</si>
  <si>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</si>
  <si>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</si>
  <si>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</si>
  <si>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</si>
  <si>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</si>
  <si>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</si>
  <si>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</si>
  <si>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</si>
  <si>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</si>
  <si>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</si>
  <si>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</si>
  <si>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</si>
  <si>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</si>
  <si>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</si>
  <si>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</si>
  <si>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</si>
  <si>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</si>
  <si>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</si>
  <si>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</si>
  <si>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</si>
  <si>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</si>
  <si>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</si>
  <si>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</si>
  <si>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</si>
  <si>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</si>
  <si>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</si>
  <si>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</si>
  <si>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</si>
  <si>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</si>
  <si>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</si>
  <si>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</si>
  <si>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</si>
  <si>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</si>
  <si>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</si>
  <si>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</si>
  <si>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</si>
  <si>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</si>
  <si>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</si>
  <si>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</si>
  <si>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</si>
  <si>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</si>
  <si>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</si>
  <si>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</si>
  <si>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</si>
  <si>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</si>
  <si>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</si>
  <si>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</si>
  <si>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</si>
  <si>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</si>
  <si>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</si>
  <si>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</si>
  <si>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</si>
  <si>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</si>
  <si>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</si>
  <si>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</si>
  <si>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</si>
  <si>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</si>
  <si>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</si>
  <si>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</si>
  <si>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</si>
  <si>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</si>
  <si>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</si>
  <si>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</si>
  <si>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</si>
  <si>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</si>
  <si>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</si>
  <si>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</si>
  <si>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</si>
  <si>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</si>
  <si>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</si>
  <si>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</si>
  <si>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</si>
  <si>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</si>
  <si>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</si>
  <si>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</si>
  <si>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</si>
  <si>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</si>
  <si>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</si>
  <si>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</si>
  <si>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</si>
  <si>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</si>
  <si>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</si>
  <si>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</si>
  <si>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</si>
  <si>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</si>
  <si>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</si>
  <si>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</si>
  <si>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</si>
  <si>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</si>
  <si>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</si>
  <si>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</si>
  <si>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</si>
  <si>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</si>
  <si>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</si>
  <si>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</si>
  <si>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</si>
  <si>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</si>
  <si>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</si>
  <si>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</si>
  <si>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</si>
  <si>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</si>
  <si>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</si>
  <si>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</si>
  <si>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</si>
  <si>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</si>
  <si>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</si>
  <si>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</si>
  <si>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</si>
  <si>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</si>
  <si>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</si>
  <si>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</si>
  <si>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</si>
  <si>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</si>
  <si>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</si>
  <si>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</si>
  <si>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</si>
  <si>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</si>
  <si>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</si>
  <si>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</si>
  <si>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</si>
  <si>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</si>
  <si>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</si>
  <si>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</si>
  <si>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</si>
  <si>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</si>
  <si>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</si>
  <si>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</si>
  <si>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</si>
  <si>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</si>
  <si>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</si>
  <si>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</si>
  <si>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</si>
  <si>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</si>
  <si>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</si>
  <si>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</si>
  <si>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</si>
  <si>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</si>
  <si>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</si>
  <si>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</si>
  <si>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</si>
  <si>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</si>
  <si>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</si>
  <si>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</si>
  <si>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</si>
  <si>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</si>
  <si>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</si>
  <si>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</si>
  <si>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</si>
  <si>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</si>
  <si>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</si>
  <si>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</si>
  <si>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</si>
  <si>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</si>
  <si>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</si>
  <si>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</si>
  <si>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</si>
  <si>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</si>
  <si>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</si>
  <si>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</si>
  <si>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</si>
  <si>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</si>
  <si>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</si>
  <si>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</si>
  <si>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</si>
  <si>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</si>
  <si>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</si>
  <si>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</si>
  <si>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</si>
  <si>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</si>
  <si>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</si>
  <si>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</si>
  <si>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</si>
  <si>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</si>
  <si>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</si>
  <si>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</si>
  <si>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</si>
  <si>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</si>
  <si>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</si>
  <si>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</si>
  <si>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</si>
  <si>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</si>
  <si>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</si>
  <si>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</si>
  <si>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</si>
  <si>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</si>
  <si>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</si>
  <si>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</si>
  <si>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</si>
  <si>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</si>
  <si>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</si>
  <si>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</si>
  <si>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</si>
  <si>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</si>
  <si>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</si>
  <si>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</si>
  <si>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</si>
  <si>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</si>
  <si>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</si>
  <si>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</si>
  <si>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</si>
  <si>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</si>
  <si>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</si>
  <si>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</si>
  <si>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</si>
  <si>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</si>
  <si>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</si>
  <si>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</si>
  <si>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</si>
  <si>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</si>
  <si>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</si>
  <si>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</si>
  <si>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</si>
  <si>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</si>
  <si>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</si>
  <si>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</si>
  <si>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</si>
  <si>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</si>
  <si>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</si>
  <si>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</si>
  <si>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</si>
  <si>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</si>
  <si>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</si>
  <si>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</si>
  <si>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</si>
  <si>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</si>
  <si>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</si>
  <si>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</si>
  <si>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</si>
  <si>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</si>
  <si>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</si>
  <si>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</si>
  <si>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</si>
  <si>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</si>
  <si>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</si>
  <si>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</si>
  <si>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</si>
  <si>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</si>
  <si>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</si>
  <si>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</si>
  <si>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</si>
  <si>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</si>
  <si>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</si>
  <si>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</si>
  <si>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</si>
  <si>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</si>
  <si>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</si>
  <si>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</si>
  <si>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</si>
  <si>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</si>
  <si>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</si>
  <si>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</si>
  <si>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</si>
  <si>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</si>
  <si>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</si>
  <si>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</si>
  <si>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</si>
  <si>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</si>
  <si>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</si>
  <si>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</si>
  <si>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</si>
  <si>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</si>
  <si>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</si>
  <si>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</si>
  <si>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</si>
  <si>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</si>
  <si>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</si>
  <si>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</si>
  <si>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</si>
  <si>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</si>
  <si>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</si>
  <si>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</si>
  <si>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</si>
  <si>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</si>
  <si>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</si>
  <si>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</si>
  <si>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</si>
  <si>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</si>
  <si>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</si>
  <si>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</si>
  <si>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</si>
  <si>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</si>
  <si>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</si>
  <si>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</si>
  <si>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</si>
  <si>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</si>
  <si>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</si>
  <si>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</si>
  <si>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</si>
  <si>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</si>
  <si>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</si>
  <si>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</si>
  <si>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</si>
  <si>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</si>
  <si>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</si>
  <si>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</si>
  <si>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</si>
  <si>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</si>
  <si>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</si>
  <si>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</si>
  <si>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</si>
  <si>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</si>
  <si>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</si>
  <si>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</si>
  <si>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</si>
  <si>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</si>
  <si>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</si>
  <si>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</si>
  <si>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</si>
  <si>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</si>
  <si>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</si>
  <si>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</si>
  <si>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</si>
  <si>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</si>
  <si>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</si>
  <si>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</si>
  <si>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</si>
  <si>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</si>
  <si>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</si>
  <si>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</si>
  <si>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</si>
  <si>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</si>
  <si>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</si>
  <si>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</si>
  <si>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</si>
  <si>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</si>
  <si>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</si>
  <si>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</si>
  <si>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</si>
  <si>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</si>
  <si>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</si>
  <si>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</si>
  <si>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</si>
  <si>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</si>
  <si>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</si>
  <si>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</si>
  <si>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</si>
  <si>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</si>
  <si>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</si>
  <si>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</si>
  <si>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</si>
  <si>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</si>
  <si>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</si>
  <si>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</si>
  <si>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</si>
  <si>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</si>
  <si>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</si>
  <si>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</si>
  <si>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</si>
  <si>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</si>
  <si>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</si>
  <si>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</si>
  <si>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</si>
  <si>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</si>
  <si>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</si>
  <si>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</si>
  <si>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</si>
  <si>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</si>
  <si>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</si>
  <si>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</si>
  <si>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</si>
  <si>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</si>
  <si>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</si>
  <si>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</si>
  <si>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</si>
  <si>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</si>
  <si>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</si>
  <si>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</si>
  <si>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</si>
  <si>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</si>
  <si>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</si>
  <si>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</si>
  <si>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</si>
  <si>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</si>
  <si>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</si>
  <si>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</si>
  <si>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</si>
  <si>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</si>
  <si>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</si>
  <si>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</si>
  <si>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</si>
  <si>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</si>
  <si>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</si>
  <si>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</si>
  <si>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</si>
  <si>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</si>
  <si>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</si>
  <si>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</si>
  <si>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</si>
  <si>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</si>
  <si>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</si>
  <si>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</si>
  <si>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</si>
  <si>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</si>
  <si>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</si>
  <si>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</si>
  <si>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</si>
  <si>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</si>
  <si>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</si>
  <si>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</si>
  <si>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</si>
  <si>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</si>
  <si>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</si>
  <si>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</si>
  <si>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</si>
  <si>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</si>
  <si>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</si>
  <si>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</si>
  <si>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</si>
  <si>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</si>
  <si>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</si>
  <si>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</si>
  <si>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</si>
  <si>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</si>
  <si>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</si>
  <si>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</si>
  <si>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</si>
  <si>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</si>
  <si>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</si>
  <si>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</si>
  <si>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</si>
  <si>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</si>
  <si>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</si>
  <si>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</si>
  <si>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</si>
  <si>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</si>
  <si>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</si>
  <si>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</si>
  <si>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</si>
  <si>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</si>
  <si>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</si>
  <si>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</si>
  <si>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</si>
  <si>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</si>
  <si>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</si>
  <si>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</si>
  <si>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</si>
  <si>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</si>
  <si>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</si>
  <si>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</si>
  <si>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</si>
  <si>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</si>
  <si>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</si>
  <si>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</si>
  <si>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</si>
  <si>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</si>
  <si>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</si>
  <si>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</si>
  <si>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</si>
  <si>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</si>
  <si>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</si>
  <si>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</si>
  <si>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</si>
  <si>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</si>
  <si>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</si>
  <si>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</si>
  <si>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</si>
  <si>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</si>
  <si>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</si>
  <si>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</si>
  <si>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</si>
  <si>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</si>
  <si>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</si>
  <si>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</si>
  <si>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</si>
  <si>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</si>
  <si>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</si>
  <si>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</si>
  <si>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</si>
  <si>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</si>
  <si>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</si>
  <si>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</si>
  <si>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</si>
  <si>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</si>
  <si>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</si>
  <si>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</si>
  <si>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</si>
  <si>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</si>
  <si>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</si>
  <si>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</si>
  <si>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</si>
  <si>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</si>
  <si>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</si>
  <si>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</si>
  <si>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</si>
  <si>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</si>
  <si>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</si>
  <si>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</si>
  <si>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</si>
  <si>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</si>
  <si>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</si>
  <si>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</si>
  <si>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</si>
  <si>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</si>
  <si>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</si>
  <si>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</si>
  <si>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</si>
  <si>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</si>
  <si>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</si>
  <si>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</si>
  <si>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</si>
  <si>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</si>
  <si>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</si>
  <si>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</si>
  <si>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</si>
  <si>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</si>
  <si>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</si>
  <si>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</si>
  <si>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</si>
  <si>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</si>
  <si>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</si>
  <si>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</si>
  <si>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</si>
  <si>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</si>
  <si>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</si>
  <si>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</si>
  <si>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</si>
  <si>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</si>
  <si>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</si>
  <si>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</si>
  <si>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</si>
  <si>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</si>
  <si>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</si>
  <si>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</si>
  <si>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</si>
  <si>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</si>
  <si>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</si>
  <si>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</si>
  <si>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</si>
  <si>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</si>
  <si>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</si>
  <si>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</si>
  <si>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</si>
  <si>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</si>
  <si>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</si>
  <si>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</si>
  <si>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</si>
  <si>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</si>
  <si>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</si>
  <si>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</si>
  <si>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</si>
  <si>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</si>
  <si>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</si>
  <si>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</si>
  <si>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</si>
  <si>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</si>
  <si>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</si>
  <si>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</si>
  <si>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</si>
  <si>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</si>
  <si>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</si>
  <si>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</si>
  <si>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</si>
  <si>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</si>
  <si>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</si>
  <si>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</si>
  <si>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</si>
  <si>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</si>
  <si>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</si>
  <si>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</si>
  <si>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</si>
  <si>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</si>
  <si>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</si>
  <si>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</si>
  <si>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</si>
  <si>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</si>
  <si>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</si>
  <si>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</si>
  <si>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</si>
  <si>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</si>
  <si>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</si>
  <si>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</si>
  <si>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</si>
  <si>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</si>
  <si>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</si>
  <si>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</si>
  <si>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</si>
  <si>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</si>
  <si>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</si>
  <si>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</si>
  <si>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</si>
  <si>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</si>
  <si>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</si>
  <si>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</si>
  <si>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</si>
  <si>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</si>
  <si>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</si>
  <si>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</si>
  <si>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</si>
  <si>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</si>
  <si>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</si>
  <si>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</si>
  <si>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</si>
  <si>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</si>
  <si>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</si>
  <si>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</si>
  <si>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</si>
  <si>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</si>
  <si>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</si>
  <si>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</si>
  <si>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</si>
  <si>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</si>
  <si>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</si>
  <si>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</si>
  <si>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</si>
  <si>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</si>
  <si>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</si>
  <si>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</si>
  <si>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</si>
  <si>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</si>
  <si>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</si>
  <si>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</si>
  <si>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</si>
  <si>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</si>
  <si>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</si>
  <si>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</si>
  <si>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</si>
  <si>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</si>
  <si>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</si>
  <si>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</si>
  <si>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</si>
  <si>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</si>
  <si>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</si>
  <si>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</si>
  <si>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</si>
  <si>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</si>
  <si>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</si>
  <si>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</si>
  <si>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</si>
  <si>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</si>
  <si>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</si>
  <si>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</si>
  <si>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</si>
  <si>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</si>
  <si>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</si>
  <si>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</si>
  <si>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</si>
  <si>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</si>
  <si>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</si>
  <si>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</si>
  <si>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</si>
  <si>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</si>
  <si>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</si>
  <si>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</si>
  <si>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</si>
  <si>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</si>
  <si>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</si>
  <si>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</si>
  <si>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</si>
  <si>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</si>
  <si>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</si>
  <si>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</si>
  <si>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</si>
  <si>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</si>
  <si>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</si>
  <si>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</si>
  <si>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</si>
  <si>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</si>
  <si>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</si>
  <si>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</si>
  <si>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</si>
  <si>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</si>
  <si>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</si>
  <si>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</si>
  <si>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</si>
  <si>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</si>
  <si>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</si>
  <si>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</si>
  <si>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</si>
  <si>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</si>
  <si>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</si>
  <si>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</si>
  <si>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</si>
  <si>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</si>
  <si>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</si>
  <si>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</si>
  <si>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</si>
  <si>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</si>
  <si>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</si>
  <si>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</si>
  <si>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</si>
  <si>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</si>
  <si>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</si>
  <si>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</si>
  <si>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</si>
  <si>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</si>
  <si>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</si>
  <si>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</si>
  <si>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</si>
  <si>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</si>
  <si>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</si>
  <si>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</si>
  <si>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</si>
  <si>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</si>
  <si>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</si>
  <si>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</si>
  <si>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</si>
  <si>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</si>
  <si>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</si>
  <si>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</si>
  <si>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</si>
  <si>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</si>
  <si>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</si>
  <si>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</si>
  <si>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</si>
  <si>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</si>
  <si>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</si>
  <si>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</si>
  <si>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</si>
  <si>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</si>
  <si>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</si>
  <si>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</si>
  <si>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</si>
  <si>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</si>
  <si>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</si>
  <si>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</si>
  <si>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</si>
  <si>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</si>
  <si>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</si>
  <si>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</si>
  <si>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</si>
  <si>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</si>
  <si>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</si>
  <si>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</si>
  <si>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</si>
  <si>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</si>
  <si>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</si>
  <si>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</si>
  <si>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</si>
  <si>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</si>
  <si>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</si>
  <si>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</si>
  <si>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</si>
  <si>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</si>
  <si>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</si>
  <si>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</si>
  <si>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</si>
  <si>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</si>
  <si>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</si>
  <si>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</si>
  <si>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</si>
  <si>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</si>
  <si>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</si>
  <si>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</si>
  <si>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</si>
  <si>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</si>
  <si>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</si>
  <si>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</si>
  <si>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</si>
  <si>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</si>
  <si>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</si>
  <si>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</si>
  <si>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</si>
  <si>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</si>
  <si>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</si>
  <si>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</si>
  <si>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</si>
  <si>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</si>
  <si>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</si>
  <si>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</si>
  <si>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</si>
  <si>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</si>
  <si>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</si>
  <si>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</si>
  <si>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</si>
  <si>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</si>
  <si>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</si>
  <si>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</si>
  <si>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</si>
  <si>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</si>
  <si>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</si>
  <si>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</si>
  <si>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</si>
  <si>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</si>
  <si>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</si>
  <si>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</si>
  <si>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</si>
  <si>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</si>
  <si>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</si>
  <si>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</si>
  <si>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</si>
  <si>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</si>
  <si>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</si>
  <si>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</si>
  <si>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</si>
  <si>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</si>
  <si>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</si>
  <si>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</si>
  <si>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</si>
  <si>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</si>
  <si>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</si>
  <si>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</si>
  <si>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</si>
  <si>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</si>
  <si>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</si>
  <si>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</si>
  <si>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</si>
  <si>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</si>
  <si>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</si>
  <si>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</si>
  <si>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</si>
  <si>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</si>
  <si>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</si>
  <si>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</si>
  <si>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</si>
  <si>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</si>
  <si>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</si>
  <si>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</si>
  <si>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</si>
  <si>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</si>
  <si>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</si>
  <si>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</si>
  <si>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</si>
  <si>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</si>
  <si>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</si>
  <si>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</si>
  <si>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</si>
  <si>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</si>
  <si>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</si>
  <si>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</si>
  <si>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</si>
  <si>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</si>
  <si>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</si>
  <si>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</si>
  <si>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</si>
  <si>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</si>
  <si>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</si>
  <si>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</si>
  <si>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</si>
  <si>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</si>
  <si>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</si>
  <si>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</si>
  <si>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</si>
  <si>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</si>
  <si>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</si>
  <si>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</si>
  <si>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</si>
  <si>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</si>
  <si>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</si>
  <si>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</si>
  <si>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</si>
  <si>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</si>
  <si>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</si>
  <si>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</si>
  <si>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</si>
  <si>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</si>
  <si>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</si>
  <si>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</si>
  <si>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</si>
  <si>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</si>
  <si>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</si>
  <si>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</si>
  <si>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</si>
  <si>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</si>
  <si>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</si>
  <si>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</si>
  <si>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</si>
  <si>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</si>
  <si>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</si>
  <si>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</si>
  <si>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</si>
  <si>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</si>
  <si>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</si>
  <si>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</si>
  <si>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</si>
  <si>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</si>
  <si>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</si>
  <si>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</si>
  <si>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</si>
  <si>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</si>
  <si>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</si>
  <si>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</si>
  <si>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</si>
  <si>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</si>
  <si>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</si>
  <si>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</si>
  <si>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</si>
  <si>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</si>
  <si>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</si>
  <si>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</si>
  <si>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</si>
  <si>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</si>
  <si>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</si>
  <si>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</si>
  <si>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</si>
  <si>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</si>
  <si>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</si>
  <si>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</si>
  <si>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</si>
  <si>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</si>
  <si>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</si>
  <si>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</si>
  <si>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</si>
  <si>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</si>
  <si>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</si>
  <si>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</si>
  <si>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</si>
  <si>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</si>
  <si>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</si>
  <si>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</si>
  <si>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</si>
  <si>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</si>
  <si>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</si>
  <si>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</si>
  <si>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</si>
  <si>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</si>
  <si>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</si>
  <si>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</si>
  <si>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</si>
  <si>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</si>
  <si>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</si>
  <si>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</si>
  <si>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</si>
  <si>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</si>
  <si>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</si>
  <si>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</si>
  <si>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</si>
  <si>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</si>
  <si>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</si>
  <si>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</si>
  <si>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</si>
  <si>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</si>
  <si>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</si>
  <si>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</si>
  <si>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</si>
  <si>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</si>
  <si>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</si>
  <si>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</si>
  <si>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</si>
  <si>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</si>
  <si>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</si>
  <si>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</si>
  <si>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</si>
  <si>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</si>
  <si>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</si>
  <si>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</si>
  <si>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</si>
  <si>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</si>
  <si>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</si>
  <si>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</si>
  <si>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</si>
  <si>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</si>
  <si>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</si>
  <si>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</si>
  <si>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</si>
  <si>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</si>
  <si>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</si>
  <si>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</si>
  <si>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</si>
  <si>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</si>
  <si>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</si>
  <si>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</si>
  <si>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</si>
  <si>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</si>
  <si>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</si>
  <si>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</si>
  <si>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</si>
  <si>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</si>
  <si>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</si>
  <si>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</si>
  <si>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</si>
  <si>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</si>
  <si>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</si>
  <si>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</si>
  <si>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</si>
  <si>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</si>
  <si>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</si>
  <si>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</si>
  <si>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</si>
  <si>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</si>
  <si>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</si>
  <si>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</si>
  <si>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</si>
  <si>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</si>
  <si>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</si>
  <si>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</si>
  <si>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</si>
  <si>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</si>
  <si>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</si>
  <si>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</si>
  <si>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</si>
  <si>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</si>
  <si>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</si>
  <si>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</si>
  <si>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</si>
  <si>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</si>
  <si>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</si>
  <si>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</si>
  <si>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</si>
  <si>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</si>
  <si>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</si>
  <si>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</si>
  <si>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</si>
  <si>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</si>
  <si>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</si>
  <si>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</si>
  <si>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</si>
  <si>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</si>
  <si>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</si>
  <si>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</si>
  <si>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</si>
  <si>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</si>
  <si>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</si>
  <si>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</si>
  <si>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</si>
  <si>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</si>
  <si>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</si>
  <si>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</si>
  <si>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</si>
  <si>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</si>
  <si>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</si>
  <si>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</si>
  <si>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</si>
  <si>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</si>
  <si>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</si>
  <si>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</si>
  <si>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</si>
  <si>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</si>
  <si>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</si>
  <si>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</si>
  <si>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</si>
  <si>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</si>
  <si>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</si>
  <si>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</si>
  <si>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</si>
  <si>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</si>
  <si>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</si>
  <si>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</si>
  <si>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</si>
  <si>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</si>
  <si>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</si>
  <si>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</si>
  <si>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</si>
  <si>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</si>
  <si>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</si>
  <si>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</si>
  <si>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</si>
  <si>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</si>
  <si>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</si>
  <si>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</si>
  <si>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</si>
  <si>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</si>
  <si>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</si>
  <si>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</si>
  <si>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</si>
  <si>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</si>
  <si>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</si>
  <si>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</si>
  <si>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</si>
  <si>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</si>
  <si>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</si>
  <si>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</si>
  <si>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</si>
  <si>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</si>
  <si>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</si>
  <si>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</si>
  <si>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</si>
  <si>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</si>
  <si>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</si>
  <si>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</si>
  <si>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</si>
  <si>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</si>
  <si>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</si>
  <si>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</si>
  <si>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</si>
  <si>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</si>
  <si>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</si>
  <si>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</si>
  <si>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</si>
  <si>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</si>
  <si>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</si>
  <si>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</si>
  <si>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</si>
  <si>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</si>
  <si>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</si>
  <si>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</si>
  <si>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</si>
  <si>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</si>
  <si>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</si>
  <si>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</si>
  <si>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</si>
  <si>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</si>
  <si>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</si>
  <si>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</si>
  <si>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</si>
  <si>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</si>
  <si>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</si>
  <si>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</si>
  <si>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</si>
  <si>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</si>
  <si>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</si>
  <si>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</si>
  <si>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</si>
  <si>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</si>
  <si>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</si>
  <si>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</si>
  <si>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</si>
  <si>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</si>
  <si>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</si>
  <si>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</si>
  <si>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</si>
  <si>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</si>
  <si>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</si>
  <si>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</si>
  <si>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</si>
  <si>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</si>
  <si>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</si>
  <si>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</si>
  <si>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</si>
  <si>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</si>
  <si>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</si>
  <si>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</si>
  <si>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</si>
  <si>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</si>
  <si>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</si>
  <si>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</si>
  <si>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</si>
  <si>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</si>
  <si>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</si>
  <si>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</si>
  <si>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</si>
  <si>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</si>
  <si>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</si>
  <si>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</si>
  <si>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</si>
  <si>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</si>
  <si>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</si>
  <si>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</si>
  <si>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</si>
  <si>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</si>
  <si>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</si>
  <si>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</si>
  <si>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</si>
  <si>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</si>
  <si>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</si>
  <si>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</si>
  <si>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</si>
  <si>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</si>
  <si>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</si>
  <si>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</si>
  <si>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</si>
  <si>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</si>
  <si>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</si>
  <si>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</si>
  <si>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</si>
  <si>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</si>
  <si>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</si>
  <si>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</si>
  <si>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</si>
  <si>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</si>
  <si>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</si>
  <si>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</si>
  <si>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</si>
  <si>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</si>
  <si>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</si>
  <si>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</si>
  <si>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</si>
  <si>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</si>
  <si>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</si>
  <si>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</si>
  <si>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</si>
  <si>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</si>
  <si>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</si>
  <si>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</si>
  <si>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</si>
  <si>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</si>
  <si>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</si>
  <si>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</si>
  <si>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</si>
  <si>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</si>
  <si>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</si>
  <si>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</si>
  <si>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</si>
  <si>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</si>
  <si>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</si>
  <si>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</si>
  <si>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</si>
  <si>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</si>
  <si>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</si>
  <si>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</si>
  <si>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</si>
  <si>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</si>
  <si>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</si>
  <si>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</si>
  <si>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</si>
  <si>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</si>
  <si>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</si>
  <si>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</si>
  <si>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</si>
  <si>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</si>
  <si>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</si>
  <si>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</si>
  <si>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</si>
  <si>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</si>
  <si>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</si>
  <si>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</si>
  <si>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</si>
  <si>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</si>
  <si>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</si>
  <si>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</si>
  <si>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</si>
  <si>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</si>
  <si>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</si>
  <si>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</si>
  <si>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</si>
  <si>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</si>
  <si>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</si>
  <si>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</si>
  <si>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</si>
  <si>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</si>
  <si>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</si>
  <si>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</si>
  <si>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</si>
  <si>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</si>
  <si>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</si>
  <si>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</si>
  <si>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</si>
  <si>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</si>
  <si>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</si>
  <si>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</si>
  <si>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</si>
  <si>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</si>
  <si>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</si>
  <si>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</si>
  <si>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</si>
  <si>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</si>
  <si>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</si>
  <si>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</si>
  <si>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</si>
  <si>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</si>
  <si>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</si>
  <si>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</si>
  <si>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</si>
  <si>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</si>
  <si>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</si>
  <si>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</si>
  <si>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</si>
  <si>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</si>
  <si>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</si>
  <si>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</si>
  <si>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</si>
  <si>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</si>
  <si>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</si>
  <si>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</si>
  <si>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</si>
  <si>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</si>
  <si>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</si>
  <si>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</si>
  <si>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</si>
  <si>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</si>
  <si>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</si>
  <si>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</si>
  <si>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</si>
  <si>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</si>
  <si>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</si>
  <si>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</si>
  <si>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</si>
  <si>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</si>
  <si>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</si>
  <si>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</si>
  <si>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</si>
  <si>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</si>
  <si>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</si>
  <si>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</si>
  <si>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</si>
  <si>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</si>
  <si>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</si>
  <si>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</si>
  <si>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</si>
  <si>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</si>
  <si>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</si>
  <si>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</si>
  <si>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</si>
  <si>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</si>
  <si>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</si>
  <si>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</si>
  <si>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</si>
  <si>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</si>
  <si>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</si>
  <si>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</si>
  <si>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</si>
  <si>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</si>
  <si>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</si>
  <si>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</si>
  <si>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</si>
  <si>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</si>
  <si>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</si>
  <si>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</si>
  <si>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</si>
  <si>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</si>
  <si>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</si>
  <si>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</si>
  <si>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</si>
  <si>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</si>
  <si>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</si>
  <si>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</si>
  <si>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</si>
  <si>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</si>
  <si>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</si>
  <si>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</si>
  <si>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</si>
  <si>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</si>
  <si>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</si>
  <si>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</si>
  <si>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</si>
  <si>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</si>
  <si>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</si>
  <si>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</si>
  <si>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</si>
  <si>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</si>
  <si>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</si>
  <si>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</si>
  <si>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</si>
  <si>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</si>
  <si>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</si>
  <si>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</si>
  <si>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</si>
  <si>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</si>
  <si>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</si>
  <si>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</si>
  <si>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</si>
  <si>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</si>
  <si>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</si>
  <si>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</si>
  <si>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</si>
  <si>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</si>
  <si>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</si>
  <si>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</si>
  <si>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</si>
  <si>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</si>
  <si>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</si>
  <si>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</si>
  <si>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</si>
  <si>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</si>
  <si>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</si>
  <si>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</si>
  <si>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</si>
  <si>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</si>
  <si>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</si>
  <si>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</si>
  <si>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</si>
  <si>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</si>
  <si>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</si>
  <si>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</si>
  <si>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</si>
  <si>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</si>
  <si>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</si>
  <si>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</si>
  <si>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</si>
  <si>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</si>
  <si>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</si>
  <si>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</si>
  <si>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</si>
  <si>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</si>
  <si>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</si>
  <si>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</si>
  <si>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</si>
  <si>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</si>
  <si>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</si>
  <si>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</si>
  <si>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</si>
  <si>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</si>
  <si>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</si>
  <si>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</si>
  <si>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</si>
  <si>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</si>
  <si>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</si>
  <si>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</si>
  <si>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</si>
  <si>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</si>
  <si>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</si>
  <si>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</si>
  <si>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</si>
  <si>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</si>
  <si>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</si>
  <si>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</si>
  <si>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</si>
  <si>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</si>
  <si>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</si>
  <si>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</si>
  <si>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</si>
  <si>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</si>
  <si>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</si>
  <si>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</si>
  <si>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</si>
  <si>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</si>
  <si>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</si>
  <si>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</si>
  <si>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</si>
  <si>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</si>
  <si>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</si>
  <si>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</si>
  <si>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</si>
  <si>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</si>
  <si>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</si>
  <si>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</si>
  <si>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</si>
  <si>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</si>
  <si>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</si>
  <si>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</si>
  <si>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</si>
  <si>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</si>
  <si>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</si>
  <si>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</si>
  <si>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</si>
  <si>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</si>
  <si>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</si>
  <si>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</si>
  <si>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</si>
  <si>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</si>
  <si>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</si>
  <si>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</si>
  <si>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</si>
  <si>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</si>
  <si>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</si>
  <si>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</si>
  <si>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</si>
  <si>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</si>
  <si>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</si>
  <si>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</si>
  <si>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</si>
  <si>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</si>
  <si>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</si>
  <si>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</si>
  <si>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</si>
  <si>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</si>
  <si>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</si>
  <si>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</si>
  <si>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</si>
  <si>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</si>
  <si>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</si>
  <si>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</si>
  <si>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</si>
  <si>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</si>
  <si>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</si>
  <si>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</si>
  <si>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</si>
  <si>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</si>
  <si>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</si>
  <si>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</si>
  <si>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</si>
  <si>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</si>
  <si>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</si>
  <si>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</si>
  <si>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</si>
  <si>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</si>
  <si>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</si>
  <si>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</si>
  <si>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</si>
  <si>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</si>
  <si>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</si>
  <si>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</si>
  <si>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</si>
  <si>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</si>
  <si>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</si>
  <si>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</si>
  <si>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</si>
  <si>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</si>
  <si>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</si>
  <si>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</si>
  <si>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</si>
  <si>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</si>
  <si>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</si>
  <si>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</si>
  <si>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</si>
  <si>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</si>
  <si>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</si>
  <si>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</si>
  <si>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</si>
  <si>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</si>
  <si>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</si>
  <si>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</si>
  <si>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</si>
  <si>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</si>
  <si>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</si>
  <si>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</si>
  <si>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</si>
  <si>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</si>
  <si>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</si>
  <si>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</si>
  <si>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</si>
  <si>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</si>
  <si>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</si>
  <si>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</si>
  <si>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</si>
  <si>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</si>
  <si>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</si>
  <si>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</si>
  <si>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</si>
  <si>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</si>
  <si>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</si>
  <si>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</si>
  <si>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</si>
  <si>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</si>
  <si>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</si>
  <si>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</si>
  <si>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</si>
  <si>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</si>
  <si>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</si>
  <si>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</si>
  <si>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</si>
  <si>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</si>
  <si>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</si>
  <si>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</si>
  <si>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</si>
  <si>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</si>
  <si>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</si>
  <si>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</si>
  <si>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</si>
  <si>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</si>
  <si>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</si>
  <si>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</si>
  <si>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</si>
  <si>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</si>
  <si>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</si>
  <si>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</si>
  <si>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</si>
  <si>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</si>
  <si>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</si>
  <si>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</si>
  <si>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</si>
  <si>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</si>
  <si>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</si>
  <si>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</si>
  <si>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</si>
  <si>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</si>
  <si>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</si>
  <si>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</si>
  <si>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</si>
  <si>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</si>
  <si>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</si>
  <si>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</si>
  <si>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</si>
  <si>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</si>
  <si>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</si>
  <si>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</si>
  <si>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</si>
  <si>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</si>
  <si>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</si>
  <si>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</si>
  <si>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</si>
  <si>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</si>
  <si>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</si>
  <si>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</si>
  <si>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</si>
  <si>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</si>
  <si>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</si>
  <si>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</si>
  <si>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</si>
  <si>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</si>
  <si>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</si>
  <si>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</si>
  <si>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</si>
  <si>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</si>
  <si>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</si>
  <si>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</si>
  <si>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</si>
  <si>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</si>
  <si>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</si>
  <si>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</si>
  <si>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</si>
  <si>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</si>
  <si>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</si>
  <si>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</si>
  <si>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</si>
  <si>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</si>
  <si>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</si>
  <si>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</si>
  <si>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</si>
  <si>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</si>
  <si>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</si>
  <si>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</si>
  <si>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</si>
  <si>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</si>
  <si>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</si>
  <si>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</si>
  <si>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</si>
  <si>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</si>
  <si>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</si>
  <si>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</si>
  <si>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</si>
  <si>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</si>
  <si>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</si>
  <si>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</si>
  <si>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</si>
  <si>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</si>
  <si>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</si>
  <si>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</si>
  <si>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</si>
  <si>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</si>
  <si>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</si>
  <si>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</si>
  <si>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</si>
  <si>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</si>
  <si>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</si>
  <si>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</si>
  <si>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</si>
  <si>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</si>
  <si>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</si>
  <si>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</si>
  <si>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</si>
  <si>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</si>
  <si>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</si>
  <si>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</si>
  <si>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</si>
  <si>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</si>
  <si>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</si>
  <si>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</si>
  <si>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</si>
  <si>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</si>
  <si>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</si>
  <si>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</si>
  <si>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</si>
  <si>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</si>
  <si>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</si>
  <si>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</si>
  <si>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</si>
  <si>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</si>
  <si>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</si>
  <si>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</si>
  <si>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</si>
  <si>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</si>
  <si>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</si>
  <si>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</si>
  <si>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</si>
  <si>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</si>
  <si>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</si>
  <si>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</si>
  <si>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</si>
  <si>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</si>
  <si>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</si>
  <si>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</si>
  <si>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</si>
  <si>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</si>
  <si>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</si>
  <si>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</si>
  <si>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</si>
  <si>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</si>
  <si>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</si>
  <si>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</si>
  <si>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</si>
  <si>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</si>
  <si>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</si>
  <si>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</si>
  <si>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</si>
  <si>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</si>
  <si>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</si>
  <si>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</si>
  <si>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</si>
  <si>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</si>
  <si>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</si>
  <si>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</si>
  <si>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</si>
  <si>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</si>
  <si>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</si>
  <si>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</si>
  <si>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</si>
  <si>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</si>
  <si>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</si>
  <si>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</si>
  <si>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</si>
  <si>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</si>
  <si>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</si>
  <si>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</si>
  <si>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</si>
  <si>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</si>
  <si>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</si>
  <si>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</si>
  <si>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</si>
  <si>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</si>
  <si>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</si>
  <si>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</si>
  <si>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</si>
  <si>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</si>
  <si>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</si>
  <si>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</si>
  <si>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</si>
  <si>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</si>
  <si>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</si>
  <si>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</si>
  <si>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</si>
  <si>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</si>
  <si>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</si>
  <si>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</si>
  <si>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</si>
  <si>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</si>
  <si>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</si>
  <si>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</si>
  <si>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</si>
  <si>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</si>
  <si>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</si>
  <si>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</si>
  <si>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</si>
  <si>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</si>
  <si>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</si>
  <si>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</si>
  <si>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</si>
  <si>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</si>
  <si>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</si>
  <si>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</si>
  <si>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</si>
  <si>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</si>
  <si>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</si>
  <si>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</si>
  <si>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</si>
  <si>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</si>
  <si>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</si>
  <si>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</si>
  <si>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</si>
  <si>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</si>
  <si>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</si>
  <si>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</si>
  <si>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</si>
  <si>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</si>
  <si>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</si>
  <si>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</si>
  <si>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</si>
  <si>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</si>
  <si>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</si>
  <si>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</si>
  <si>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</si>
  <si>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</si>
  <si>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</si>
  <si>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</si>
  <si>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</si>
  <si>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</si>
  <si>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</si>
  <si>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</si>
  <si>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</si>
  <si>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</si>
  <si>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</si>
  <si>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</si>
  <si>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</si>
  <si>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</si>
  <si>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</si>
  <si>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</si>
  <si>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</si>
  <si>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</si>
  <si>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</si>
  <si>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</si>
  <si>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</si>
  <si>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</si>
  <si>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</si>
  <si>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</si>
  <si>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</si>
  <si>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</si>
  <si>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</si>
  <si>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</si>
  <si>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</si>
  <si>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</si>
  <si>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</si>
  <si>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</si>
  <si>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</si>
  <si>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</si>
  <si>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</si>
  <si>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</si>
  <si>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</si>
  <si>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</si>
  <si>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</si>
  <si>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</si>
  <si>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</si>
  <si>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</si>
  <si>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</si>
  <si>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</si>
  <si>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</si>
  <si>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</si>
  <si>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</si>
  <si>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</si>
  <si>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</si>
  <si>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</si>
  <si>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</si>
  <si>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</si>
  <si>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</si>
  <si>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</si>
  <si>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</si>
  <si>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</si>
  <si>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</si>
  <si>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</si>
  <si>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</si>
  <si>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</si>
  <si>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</si>
  <si>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</si>
  <si>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</si>
  <si>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</si>
  <si>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</si>
  <si>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</si>
  <si>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</si>
  <si>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</si>
  <si>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</si>
  <si>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</si>
  <si>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</si>
  <si>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</si>
  <si>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</si>
  <si>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</si>
  <si>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</si>
  <si>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</si>
  <si>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</si>
  <si>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</si>
  <si>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</si>
  <si>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</si>
  <si>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</si>
  <si>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</si>
  <si>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</si>
  <si>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</si>
  <si>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</si>
  <si>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</si>
  <si>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</si>
  <si>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</si>
  <si>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</si>
  <si>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</si>
  <si>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</si>
  <si>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</si>
  <si>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</si>
  <si>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</si>
  <si>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</si>
  <si>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</si>
  <si>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</si>
  <si>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</si>
  <si>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</si>
  <si>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</si>
  <si>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</si>
  <si>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</si>
  <si>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</si>
  <si>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</si>
  <si>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</si>
  <si>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</si>
  <si>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</si>
  <si>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</si>
  <si>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</si>
  <si>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</si>
  <si>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</si>
  <si>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</si>
  <si>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</si>
  <si>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</si>
  <si>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</si>
  <si>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</si>
  <si>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</si>
  <si>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</si>
  <si>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</si>
  <si>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</si>
  <si>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</si>
  <si>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</si>
  <si>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</si>
  <si>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</si>
  <si>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</si>
  <si>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</si>
  <si>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</si>
  <si>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</si>
  <si>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</si>
  <si>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</si>
  <si>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</si>
  <si>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</si>
  <si>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</si>
  <si>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</si>
  <si>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</si>
  <si>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</si>
  <si>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</si>
  <si>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</si>
  <si>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</si>
  <si>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</si>
  <si>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</si>
  <si>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</si>
  <si>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</si>
  <si>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</si>
  <si>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</si>
  <si>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</si>
  <si>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</si>
  <si>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</si>
  <si>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</si>
  <si>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</si>
  <si>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</si>
  <si>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</si>
  <si>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</si>
  <si>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</si>
  <si>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</si>
  <si>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</si>
  <si>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</si>
  <si>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</si>
  <si>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</si>
  <si>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</si>
  <si>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</si>
  <si>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</si>
  <si>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</si>
  <si>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</si>
  <si>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</si>
  <si>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</si>
  <si>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</si>
  <si>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</si>
  <si>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</si>
  <si>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</si>
  <si>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</si>
  <si>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</si>
  <si>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</si>
  <si>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</si>
  <si>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</si>
  <si>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</si>
  <si>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</si>
  <si>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</si>
  <si>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</si>
  <si>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</si>
  <si>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</si>
  <si>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</si>
  <si>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</si>
  <si>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</si>
  <si>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</si>
  <si>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</si>
  <si>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</si>
  <si>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</si>
  <si>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</si>
  <si>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</si>
  <si>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</si>
  <si>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</si>
  <si>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</si>
  <si>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</si>
  <si>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</si>
  <si>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</si>
  <si>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</si>
  <si>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</si>
  <si>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</si>
  <si>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</si>
  <si>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</si>
  <si>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</si>
  <si>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</si>
  <si>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</si>
  <si>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</si>
  <si>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</si>
  <si>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</si>
  <si>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</si>
  <si>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</si>
  <si>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</si>
  <si>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</si>
  <si>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</si>
  <si>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</si>
  <si>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</si>
  <si>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</si>
  <si>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</si>
  <si>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</si>
  <si>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</si>
  <si>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</si>
  <si>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</si>
  <si>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</si>
  <si>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</si>
  <si>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</si>
  <si>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</si>
  <si>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</si>
  <si>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</si>
  <si>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</si>
  <si>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</si>
  <si>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</si>
  <si>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</si>
  <si>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</si>
  <si>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</si>
  <si>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</si>
  <si>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</si>
  <si>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</si>
  <si>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</si>
  <si>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</si>
  <si>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</si>
  <si>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</si>
  <si>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</si>
  <si>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</si>
  <si>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</si>
  <si>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</si>
  <si>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</si>
  <si>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</si>
  <si>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</si>
  <si>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</si>
  <si>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</si>
  <si>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</si>
  <si>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</si>
  <si>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</si>
  <si>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</si>
  <si>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</si>
  <si>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</si>
  <si>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</si>
  <si>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</si>
  <si>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</si>
  <si>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</si>
  <si>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</si>
  <si>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</si>
  <si>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</si>
  <si>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</si>
  <si>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</si>
  <si>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</si>
  <si>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</si>
  <si>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</si>
  <si>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</si>
  <si>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</si>
  <si>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</si>
  <si>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</si>
  <si>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</si>
  <si>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</si>
  <si>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</si>
  <si>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</si>
  <si>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</si>
  <si>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</si>
  <si>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</si>
  <si>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</si>
  <si>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</si>
  <si>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</si>
  <si>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</si>
  <si>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</si>
  <si>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</si>
  <si>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</si>
  <si>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</si>
  <si>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</si>
  <si>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</si>
  <si>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</si>
  <si>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</si>
  <si>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</si>
  <si>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</si>
  <si>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</si>
  <si>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</si>
  <si>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</si>
  <si>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</si>
  <si>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</si>
  <si>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</si>
  <si>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</si>
  <si>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</si>
  <si>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</si>
  <si>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</si>
  <si>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</si>
  <si>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</si>
  <si>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</si>
  <si>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</si>
  <si>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</si>
  <si>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</si>
  <si>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</si>
  <si>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</si>
  <si>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</si>
  <si>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</si>
  <si>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</si>
  <si>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</si>
  <si>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</si>
  <si>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</si>
  <si>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</si>
  <si>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</si>
  <si>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</si>
  <si>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</si>
  <si>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</si>
  <si>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</si>
  <si>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</si>
  <si>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</si>
  <si>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</si>
  <si>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</si>
  <si>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</si>
  <si>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</si>
  <si>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</si>
  <si>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</si>
  <si>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</si>
  <si>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</si>
  <si>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</si>
  <si>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</si>
  <si>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</si>
  <si>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</si>
  <si>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</si>
  <si>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</si>
  <si>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</si>
  <si>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</si>
  <si>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</si>
  <si>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</si>
  <si>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</si>
  <si>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</si>
  <si>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</si>
  <si>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</si>
  <si>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</si>
  <si>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</si>
  <si>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</si>
  <si>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</si>
  <si>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</si>
  <si>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</si>
  <si>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</si>
  <si>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</si>
  <si>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</si>
  <si>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</si>
  <si>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</si>
  <si>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</si>
  <si>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</si>
  <si>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</si>
  <si>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</si>
  <si>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</si>
  <si>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</si>
  <si>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</si>
  <si>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</si>
  <si>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</si>
  <si>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</si>
  <si>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</si>
  <si>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</si>
  <si>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</si>
  <si>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</si>
  <si>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</si>
  <si>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</si>
  <si>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</si>
  <si>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</si>
  <si>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</si>
  <si>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</si>
  <si>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</si>
  <si>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</si>
  <si>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</si>
  <si>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</si>
  <si>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</si>
  <si>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</si>
  <si>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</si>
  <si>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</si>
  <si>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</si>
  <si>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</si>
  <si>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</si>
  <si>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</si>
  <si>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</si>
  <si>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</si>
  <si>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</si>
  <si>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</si>
  <si>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</si>
  <si>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</si>
  <si>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</si>
  <si>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</si>
  <si>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</si>
  <si>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</si>
  <si>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</si>
  <si>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</si>
  <si>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</si>
  <si>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</si>
  <si>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</si>
  <si>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</si>
  <si>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</si>
  <si>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</si>
  <si>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</si>
  <si>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</si>
  <si>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</si>
  <si>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</si>
  <si>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</si>
  <si>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</si>
  <si>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</si>
  <si>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</si>
  <si>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</si>
  <si>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</si>
  <si>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</si>
  <si>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</si>
  <si>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</si>
  <si>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</si>
  <si>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</si>
  <si>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</si>
  <si>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</si>
  <si>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</si>
  <si>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</si>
  <si>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</si>
  <si>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</si>
  <si>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</si>
  <si>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</si>
  <si>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</si>
  <si>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</si>
  <si>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</si>
  <si>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</si>
  <si>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</si>
  <si>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</si>
  <si>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</si>
  <si>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</si>
  <si>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</si>
  <si>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</si>
  <si>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</si>
  <si>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</si>
  <si>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</si>
  <si>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</si>
  <si>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</si>
  <si>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</si>
  <si>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</si>
  <si>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</si>
  <si>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</si>
  <si>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</si>
  <si>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</si>
  <si>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</si>
  <si>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</si>
  <si>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</si>
  <si>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</si>
  <si>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</si>
  <si>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</si>
  <si>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</si>
  <si>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</si>
  <si>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</si>
  <si>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</si>
  <si>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</si>
  <si>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</si>
  <si>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</si>
  <si>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</si>
  <si>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</si>
  <si>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</si>
  <si>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</si>
  <si>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</si>
  <si>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</si>
  <si>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</si>
  <si>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</si>
  <si>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</si>
  <si>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</si>
  <si>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</si>
  <si>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</si>
  <si>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</si>
  <si>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</si>
  <si>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</si>
  <si>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</si>
  <si>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</si>
  <si>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</si>
  <si>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</si>
  <si>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</si>
  <si>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</si>
  <si>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</si>
  <si>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</si>
  <si>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</si>
  <si>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</si>
  <si>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</si>
  <si>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</si>
  <si>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</si>
  <si>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</si>
  <si>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</si>
  <si>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</si>
  <si>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</si>
  <si>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</si>
  <si>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</si>
  <si>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</si>
  <si>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</si>
  <si>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</si>
  <si>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</si>
  <si>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</si>
  <si>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</si>
  <si>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</si>
  <si>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</si>
  <si>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</si>
  <si>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</si>
  <si>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</si>
  <si>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</si>
  <si>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</si>
  <si>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</si>
  <si>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</si>
  <si>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</si>
  <si>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</si>
  <si>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</si>
  <si>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</si>
  <si>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</si>
  <si>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</si>
  <si>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</si>
  <si>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</si>
  <si>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</si>
  <si>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</si>
  <si>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</si>
  <si>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</si>
  <si>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</si>
  <si>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</si>
  <si>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</si>
  <si>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</si>
  <si>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</si>
  <si>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</si>
  <si>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</si>
  <si>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</si>
  <si>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</si>
  <si>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</si>
  <si>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</si>
  <si>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</si>
  <si>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</si>
  <si>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</si>
  <si>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</si>
  <si>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</si>
  <si>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</si>
  <si>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</si>
  <si>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</si>
  <si>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</si>
  <si>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</si>
  <si>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</si>
  <si>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</si>
  <si>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</si>
  <si>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</si>
  <si>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</si>
  <si>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</si>
  <si>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</si>
  <si>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</si>
  <si>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</si>
  <si>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</si>
  <si>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</si>
  <si>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</si>
  <si>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</si>
  <si>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</si>
  <si>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</si>
  <si>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</si>
  <si>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</si>
  <si>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</si>
  <si>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</si>
  <si>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</si>
  <si>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</si>
  <si>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</si>
  <si>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</si>
  <si>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</si>
  <si>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</si>
  <si>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</si>
  <si>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</si>
  <si>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</si>
  <si>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</si>
  <si>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</si>
  <si>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</si>
  <si>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</si>
  <si>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</si>
  <si>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</si>
  <si>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</si>
  <si>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</si>
  <si>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</si>
  <si>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</si>
  <si>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</si>
  <si>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</si>
  <si>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</si>
  <si>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</si>
  <si>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</si>
  <si>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</si>
  <si>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</si>
  <si>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</si>
  <si>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</si>
  <si>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</si>
  <si>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</si>
  <si>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</si>
  <si>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</si>
  <si>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</si>
  <si>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</si>
  <si>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</si>
  <si>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</si>
  <si>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</si>
  <si>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</si>
  <si>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</si>
  <si>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</si>
  <si>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</si>
  <si>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</si>
  <si>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</si>
  <si>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</si>
  <si>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</si>
  <si>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</si>
  <si>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</si>
  <si>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</si>
  <si>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</si>
  <si>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</si>
  <si>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</si>
  <si>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</si>
  <si>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</si>
  <si>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</si>
  <si>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</si>
  <si>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</si>
  <si>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</si>
  <si>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</si>
  <si>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</si>
  <si>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</si>
  <si>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</si>
  <si>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</si>
  <si>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</si>
  <si>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</si>
  <si>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</si>
  <si>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</si>
  <si>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</si>
  <si>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</si>
  <si>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</si>
  <si>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</si>
  <si>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</si>
  <si>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</si>
  <si>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</si>
  <si>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</si>
  <si>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</si>
  <si>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</si>
  <si>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</si>
  <si>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</si>
  <si>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</si>
  <si>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</si>
  <si>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</si>
  <si>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</si>
  <si>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</si>
  <si>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</si>
  <si>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</si>
  <si>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</si>
  <si>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</si>
  <si>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</si>
  <si>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</si>
  <si>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</si>
  <si>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</si>
  <si>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</si>
  <si>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</si>
  <si>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</si>
  <si>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</si>
  <si>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</si>
  <si>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</si>
  <si>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</si>
  <si>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</si>
  <si>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</si>
  <si>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</si>
  <si>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</si>
  <si>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</si>
  <si>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</si>
  <si>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</si>
  <si>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</si>
  <si>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</si>
  <si>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</si>
  <si>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</si>
  <si>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</si>
  <si>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</si>
  <si>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</si>
  <si>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</si>
  <si>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</si>
  <si>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</si>
  <si>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</si>
  <si>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</si>
  <si>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</si>
  <si>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</si>
  <si>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</si>
  <si>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</si>
  <si>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</si>
  <si>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</si>
  <si>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</si>
  <si>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</si>
  <si>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</si>
  <si>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</si>
  <si>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</si>
  <si>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</si>
  <si>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</si>
  <si>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</si>
  <si>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</si>
  <si>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</si>
  <si>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</si>
  <si>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</si>
  <si>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</si>
  <si>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</si>
  <si>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</si>
  <si>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</si>
  <si>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</si>
  <si>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</si>
  <si>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</si>
  <si>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</si>
  <si>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</si>
  <si>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</si>
  <si>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</si>
  <si>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</si>
  <si>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</si>
  <si>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</si>
  <si>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</si>
  <si>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</si>
  <si>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</si>
  <si>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</si>
  <si>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</si>
  <si>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</si>
  <si>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</si>
  <si>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</si>
  <si>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</si>
  <si>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</si>
  <si>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</si>
  <si>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</si>
  <si>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</si>
  <si>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</si>
  <si>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</si>
  <si>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</si>
  <si>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</si>
  <si>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</si>
  <si>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</si>
  <si>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</si>
  <si>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</si>
  <si>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</si>
  <si>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</si>
  <si>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</si>
  <si>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</si>
  <si>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</si>
  <si>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</si>
  <si>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</si>
  <si>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</si>
  <si>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</si>
  <si>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</si>
  <si>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</si>
  <si>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</si>
  <si>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</si>
  <si>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</si>
  <si>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</si>
  <si>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</si>
  <si>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</si>
  <si>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</si>
  <si>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</si>
  <si>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</si>
  <si>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</si>
  <si>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</si>
  <si>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</si>
  <si>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</si>
  <si>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</si>
  <si>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</si>
  <si>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</si>
  <si>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</si>
  <si>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</si>
  <si>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</si>
  <si>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</si>
  <si>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</si>
  <si>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</si>
  <si>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</si>
  <si>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</si>
  <si>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</si>
  <si>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</si>
  <si>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</si>
  <si>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</si>
  <si>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</si>
  <si>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</si>
  <si>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</si>
  <si>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</si>
  <si>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</si>
  <si>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</si>
  <si>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</si>
  <si>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</si>
  <si>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</si>
  <si>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</si>
  <si>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</si>
  <si>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</si>
  <si>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</si>
  <si>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</si>
  <si>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</si>
  <si>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</si>
  <si>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</si>
  <si>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</si>
  <si>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</si>
  <si>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</si>
  <si>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</si>
  <si>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</si>
  <si>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</si>
  <si>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</si>
  <si>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</si>
  <si>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</si>
  <si>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</si>
  <si>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</si>
  <si>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</si>
  <si>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</si>
  <si>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</si>
  <si>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</si>
  <si>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</si>
  <si>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</si>
  <si>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</si>
  <si>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</si>
  <si>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</si>
  <si>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</si>
  <si>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</si>
  <si>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</si>
  <si>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</si>
  <si>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</si>
  <si>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</si>
  <si>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</si>
  <si>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</si>
  <si>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</si>
  <si>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</si>
  <si>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</si>
  <si>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</si>
  <si>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</si>
  <si>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</si>
  <si>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</si>
  <si>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</si>
  <si>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</si>
  <si>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</si>
  <si>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</si>
  <si>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</si>
  <si>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</si>
  <si>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</si>
  <si>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</si>
  <si>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</si>
  <si>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</si>
  <si>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</si>
  <si>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</si>
  <si>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</si>
  <si>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</si>
  <si>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</si>
  <si>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</si>
  <si>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</si>
  <si>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</si>
  <si>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</si>
  <si>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</si>
  <si>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</si>
  <si>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</si>
  <si>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</si>
  <si>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</si>
  <si>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</si>
  <si>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</si>
  <si>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</si>
  <si>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</si>
  <si>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</si>
  <si>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</si>
  <si>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</si>
  <si>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</si>
  <si>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</si>
  <si>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</si>
  <si>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</si>
  <si>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</si>
  <si>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</si>
  <si>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</si>
  <si>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</si>
  <si>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</si>
  <si>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</si>
  <si>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</si>
  <si>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</si>
  <si>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</si>
  <si>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</si>
  <si>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</si>
  <si>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</si>
  <si>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</si>
  <si>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</si>
  <si>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</si>
  <si>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</si>
  <si>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</si>
  <si>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</si>
  <si>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</si>
  <si>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</si>
  <si>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</si>
  <si>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</si>
  <si>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</si>
  <si>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</si>
  <si>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</si>
  <si>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</si>
  <si>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</si>
  <si>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</si>
  <si>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</si>
  <si>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</si>
  <si>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</si>
  <si>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</si>
  <si>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</si>
  <si>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</si>
  <si>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</si>
  <si>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</si>
  <si>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</si>
  <si>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</si>
  <si>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</si>
  <si>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</si>
  <si>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</si>
  <si>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</si>
  <si>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</si>
  <si>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</si>
  <si>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</si>
  <si>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</si>
  <si>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</si>
  <si>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</si>
  <si>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</si>
  <si>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</si>
  <si>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</si>
  <si>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</si>
  <si>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</si>
  <si>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</si>
  <si>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</si>
  <si>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</si>
  <si>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</si>
  <si>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</si>
  <si>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</si>
  <si>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</si>
  <si>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</si>
  <si>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</si>
  <si>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</si>
  <si>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</si>
  <si>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</si>
  <si>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</si>
  <si>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</si>
  <si>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</si>
  <si>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</si>
  <si>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</si>
  <si>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</si>
  <si>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</si>
  <si>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</si>
  <si>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</si>
  <si>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</si>
  <si>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</si>
  <si>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</si>
  <si>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</si>
  <si>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</si>
  <si>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</si>
  <si>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</si>
  <si>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</si>
  <si>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</si>
  <si>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</si>
  <si>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</si>
  <si>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</si>
  <si>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</si>
  <si>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</si>
  <si>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</si>
  <si>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</si>
  <si>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</si>
  <si>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</si>
  <si>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</si>
  <si>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</si>
  <si>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</si>
  <si>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</si>
  <si>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</si>
  <si>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</si>
  <si>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</si>
  <si>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</si>
  <si>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</si>
  <si>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</si>
  <si>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</si>
  <si>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</si>
  <si>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</si>
  <si>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</si>
  <si>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</si>
  <si>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</si>
  <si>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</si>
  <si>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</si>
  <si>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</si>
  <si>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</si>
  <si>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</si>
  <si>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</si>
  <si>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</si>
  <si>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</si>
  <si>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</si>
  <si>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</si>
  <si>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</si>
  <si>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</si>
  <si>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</si>
  <si>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</si>
  <si>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</si>
  <si>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</si>
  <si>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</si>
  <si>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</si>
  <si>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</si>
  <si>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</si>
  <si>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</si>
  <si>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</si>
  <si>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</si>
  <si>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</si>
  <si>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</si>
  <si>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</si>
  <si>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</si>
  <si>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</si>
  <si>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</si>
  <si>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</si>
  <si>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</si>
  <si>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</si>
  <si>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</si>
  <si>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</si>
  <si>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</si>
  <si>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</si>
  <si>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</si>
  <si>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</si>
  <si>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</si>
  <si>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</si>
  <si>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</si>
  <si>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</si>
  <si>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</si>
  <si>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</si>
  <si>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</si>
  <si>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</si>
  <si>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</si>
  <si>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</si>
  <si>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</si>
  <si>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</si>
  <si>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</si>
  <si>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</si>
  <si>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</si>
  <si>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</si>
  <si>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</si>
  <si>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</si>
  <si>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</si>
  <si>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</si>
  <si>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</si>
  <si>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</si>
  <si>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</si>
  <si>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</si>
  <si>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</si>
  <si>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</si>
  <si>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</si>
  <si>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</si>
  <si>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</si>
  <si>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</si>
  <si>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</si>
  <si>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</si>
  <si>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</si>
  <si>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</si>
  <si>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</si>
  <si>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</si>
  <si>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</si>
  <si>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</si>
  <si>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</si>
  <si>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</si>
  <si>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</si>
  <si>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</si>
  <si>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</si>
  <si>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</si>
  <si>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</si>
  <si>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</si>
  <si>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</si>
  <si>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</si>
  <si>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</si>
  <si>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</si>
  <si>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</si>
  <si>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</si>
  <si>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</si>
  <si>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</si>
  <si>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</si>
  <si>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</si>
  <si>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</si>
  <si>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</si>
  <si>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</si>
  <si>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</si>
  <si>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</si>
  <si>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</si>
  <si>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</si>
  <si>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</si>
  <si>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</si>
  <si>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</si>
  <si>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</si>
  <si>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</si>
  <si>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</si>
  <si>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</si>
  <si>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</si>
  <si>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</si>
  <si>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</si>
  <si>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</si>
  <si>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</si>
  <si>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</si>
  <si>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</si>
  <si>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</si>
  <si>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</si>
  <si>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</si>
  <si>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</si>
  <si>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</si>
  <si>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</si>
  <si>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</si>
  <si>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</si>
  <si>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</si>
  <si>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</si>
  <si>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</si>
  <si>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</si>
  <si>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</si>
  <si>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</si>
  <si>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</si>
  <si>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</si>
  <si>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</si>
  <si>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</si>
  <si>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</si>
  <si>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</si>
  <si>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</si>
  <si>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</si>
  <si>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</si>
  <si>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</si>
  <si>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</si>
  <si>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</si>
  <si>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</si>
  <si>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</si>
  <si>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</si>
  <si>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</si>
  <si>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</si>
  <si>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</si>
  <si>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</si>
  <si>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</si>
  <si>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</si>
  <si>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</si>
  <si>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</si>
  <si>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</si>
  <si>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</si>
  <si>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</si>
  <si>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</si>
  <si>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</si>
  <si>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</si>
  <si>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</si>
  <si>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</si>
  <si>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</si>
  <si>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</si>
  <si>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</si>
  <si>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</si>
  <si>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</si>
  <si>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</si>
  <si>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</si>
  <si>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</si>
  <si>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</si>
  <si>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</si>
  <si>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</si>
  <si>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</si>
  <si>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</si>
  <si>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</si>
  <si>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</si>
  <si>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</si>
  <si>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</si>
  <si>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</si>
  <si>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</si>
  <si>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</si>
  <si>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</si>
  <si>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</si>
  <si>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</si>
  <si>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</si>
  <si>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</si>
  <si>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</si>
  <si>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</si>
  <si>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</si>
  <si>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</si>
  <si>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</si>
  <si>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</si>
  <si>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</si>
  <si>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</si>
  <si>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</si>
  <si>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</si>
  <si>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</si>
  <si>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</si>
  <si>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</si>
  <si>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</si>
  <si>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</si>
  <si>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</si>
  <si>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</si>
  <si>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</si>
  <si>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</si>
  <si>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</si>
  <si>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</si>
  <si>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</si>
  <si>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</si>
  <si>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</si>
  <si>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</si>
  <si>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</si>
  <si>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</si>
  <si>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</si>
  <si>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</si>
  <si>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</si>
  <si>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</si>
  <si>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</si>
  <si>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</si>
  <si>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</si>
  <si>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</si>
  <si>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</si>
  <si>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</si>
  <si>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</si>
  <si>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</si>
  <si>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</si>
  <si>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</si>
  <si>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</si>
  <si>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</si>
  <si>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</si>
  <si>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</si>
  <si>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</si>
  <si>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</si>
  <si>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</si>
  <si>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</si>
  <si>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</si>
  <si>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</si>
  <si>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</si>
  <si>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</si>
  <si>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</si>
  <si>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</si>
  <si>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</si>
  <si>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</si>
  <si>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</si>
  <si>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</si>
  <si>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</si>
  <si>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</si>
  <si>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</si>
  <si>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</si>
  <si>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</si>
  <si>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</si>
  <si>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</si>
  <si>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</si>
  <si>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</si>
  <si>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</si>
  <si>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</si>
  <si>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</si>
  <si>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</si>
  <si>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</si>
  <si>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</si>
  <si>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</si>
  <si>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</si>
  <si>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</si>
  <si>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</si>
  <si>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</si>
  <si>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</si>
  <si>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</si>
  <si>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</si>
  <si>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</si>
  <si>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</si>
  <si>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</si>
  <si>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</si>
  <si>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</si>
  <si>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</si>
  <si>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</si>
  <si>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</si>
  <si>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</si>
  <si>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</si>
  <si>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</si>
  <si>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</si>
  <si>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</si>
  <si>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</si>
  <si>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</si>
  <si>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</si>
  <si>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</si>
  <si>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</si>
  <si>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</si>
  <si>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</si>
  <si>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</si>
  <si>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</si>
  <si>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</si>
  <si>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</si>
  <si>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</si>
  <si>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</si>
  <si>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</si>
  <si>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</si>
  <si>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</si>
  <si>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</si>
  <si>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</si>
  <si>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</si>
  <si>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</si>
  <si>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</si>
  <si>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</si>
  <si>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</si>
  <si>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</si>
  <si>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</si>
  <si>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</si>
  <si>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</si>
  <si>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</si>
  <si>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</si>
  <si>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</si>
  <si>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</si>
  <si>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</si>
  <si>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</si>
  <si>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</si>
  <si>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</si>
  <si>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</si>
  <si>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</si>
  <si>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</si>
  <si>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</si>
  <si>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</si>
  <si>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</si>
  <si>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</si>
  <si>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</si>
  <si>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</si>
  <si>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</si>
  <si>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</si>
  <si>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</si>
  <si>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</si>
  <si>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</si>
  <si>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</si>
  <si>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</si>
  <si>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</si>
  <si>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</si>
  <si>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</si>
  <si>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</si>
  <si>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</si>
  <si>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</si>
  <si>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</si>
  <si>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</si>
  <si>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</si>
  <si>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</si>
  <si>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</si>
  <si>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</si>
  <si>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</si>
  <si>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</si>
  <si>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</si>
  <si>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</si>
  <si>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</si>
  <si>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</si>
  <si>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</si>
  <si>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</si>
  <si>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</si>
  <si>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</si>
  <si>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</si>
  <si>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</si>
  <si>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</si>
  <si>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</si>
  <si>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</si>
  <si>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</si>
  <si>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</si>
  <si>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</si>
  <si>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</si>
  <si>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</si>
  <si>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</si>
  <si>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</si>
  <si>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</si>
  <si>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</si>
  <si>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</si>
  <si>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</si>
  <si>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</si>
  <si>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</si>
  <si>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</si>
  <si>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</si>
  <si>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</si>
  <si>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</si>
  <si>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</si>
  <si>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</si>
  <si>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</si>
  <si>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</si>
  <si>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</si>
  <si>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</si>
  <si>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</si>
  <si>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</si>
  <si>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</si>
  <si>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</si>
  <si>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</si>
  <si>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</si>
  <si>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</si>
  <si>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</si>
  <si>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</si>
  <si>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</si>
  <si>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</si>
  <si>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</si>
  <si>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</si>
  <si>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</si>
  <si>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</si>
  <si>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</si>
  <si>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</si>
  <si>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</si>
  <si>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</si>
  <si>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</si>
  <si>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</si>
  <si>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</si>
  <si>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</si>
  <si>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</si>
  <si>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</si>
  <si>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</si>
  <si>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</si>
  <si>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</si>
  <si>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</si>
  <si>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</si>
  <si>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</si>
  <si>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</si>
  <si>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</si>
  <si>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</si>
  <si>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</si>
  <si>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</si>
  <si>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</si>
  <si>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</si>
  <si>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</si>
  <si>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</si>
  <si>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</si>
  <si>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</si>
  <si>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</si>
  <si>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</si>
  <si>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</si>
  <si>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</si>
  <si>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</si>
  <si>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</si>
  <si>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</si>
  <si>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</si>
  <si>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</si>
  <si>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</si>
  <si>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</si>
  <si>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</si>
  <si>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</si>
  <si>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</si>
  <si>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</si>
  <si>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</si>
  <si>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</si>
  <si>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</si>
  <si>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</si>
  <si>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</si>
  <si>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</si>
  <si>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</si>
  <si>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</si>
  <si>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</si>
  <si>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</si>
  <si>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</si>
  <si>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</si>
  <si>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</si>
  <si>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</si>
  <si>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</si>
  <si>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</si>
  <si>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</si>
  <si>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</si>
  <si>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</si>
  <si>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</si>
  <si>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</si>
  <si>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</si>
  <si>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</si>
  <si>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</si>
  <si>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</si>
  <si>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</si>
  <si>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</si>
  <si>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</si>
  <si>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</si>
  <si>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</si>
  <si>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</si>
  <si>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</si>
  <si>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</si>
  <si>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</si>
  <si>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</si>
  <si>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</si>
  <si>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</si>
  <si>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</si>
  <si>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</si>
  <si>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</si>
  <si>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</si>
  <si>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</si>
  <si>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</si>
  <si>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</si>
  <si>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</si>
  <si>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</si>
  <si>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</si>
  <si>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</si>
  <si>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</si>
  <si>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</si>
  <si>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</si>
  <si>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</si>
  <si>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</si>
  <si>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</si>
  <si>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</si>
  <si>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</si>
  <si>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</si>
  <si>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</si>
  <si>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</si>
  <si>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</si>
  <si>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</si>
  <si>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</si>
  <si>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</si>
  <si>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</si>
  <si>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</si>
  <si>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</si>
  <si>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</si>
  <si>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</si>
  <si>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</si>
  <si>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</si>
  <si>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</si>
  <si>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</si>
  <si>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</si>
  <si>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</si>
  <si>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</si>
  <si>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</si>
  <si>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</si>
  <si>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</si>
  <si>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</si>
  <si>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</si>
  <si>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</si>
  <si>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</si>
  <si>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</si>
  <si>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</si>
  <si>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</si>
  <si>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</si>
  <si>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</si>
  <si>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</si>
  <si>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</si>
  <si>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</si>
  <si>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</si>
  <si>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</si>
  <si>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</si>
  <si>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</si>
  <si>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</si>
  <si>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</si>
  <si>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</si>
  <si>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</si>
  <si>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</si>
  <si>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</si>
  <si>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</si>
  <si>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</si>
  <si>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</si>
  <si>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</si>
  <si>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</si>
  <si>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</si>
  <si>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</si>
  <si>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</si>
  <si>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</si>
  <si>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</si>
  <si>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</si>
  <si>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</si>
  <si>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</si>
  <si>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</si>
  <si>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</si>
  <si>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</si>
  <si>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</si>
  <si>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</si>
  <si>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</si>
  <si>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</si>
  <si>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</si>
  <si>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</si>
  <si>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</si>
  <si>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</si>
  <si>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</si>
  <si>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</si>
  <si>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</si>
  <si>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</si>
  <si>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</si>
  <si>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</si>
  <si>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</si>
  <si>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</si>
  <si>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</si>
  <si>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</si>
  <si>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</si>
  <si>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</si>
  <si>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</si>
  <si>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</si>
  <si>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</si>
  <si>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</si>
  <si>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</si>
  <si>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</si>
  <si>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</si>
  <si>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</si>
  <si>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</si>
  <si>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</si>
  <si>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</si>
  <si>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</si>
  <si>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</si>
  <si>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</si>
  <si>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</si>
  <si>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</si>
  <si>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</si>
  <si>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</si>
  <si>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</si>
  <si>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</si>
  <si>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</si>
  <si>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</si>
  <si>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</si>
  <si>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</si>
  <si>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</si>
  <si>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</si>
  <si>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</si>
  <si>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</si>
  <si>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</si>
  <si>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</si>
  <si>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</si>
  <si>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</si>
  <si>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</si>
  <si>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</si>
  <si>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</si>
  <si>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</si>
  <si>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</si>
  <si>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</si>
  <si>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</si>
  <si>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</si>
  <si>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</si>
  <si>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</si>
  <si>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</si>
  <si>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</si>
  <si>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</si>
  <si>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</si>
  <si>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</si>
  <si>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</si>
  <si>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</si>
  <si>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</si>
  <si>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</si>
  <si>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</si>
  <si>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</si>
  <si>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</si>
  <si>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</si>
  <si>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</si>
  <si>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</si>
  <si>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</si>
  <si>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</si>
  <si>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</si>
  <si>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</si>
  <si>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</si>
  <si>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</si>
  <si>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</si>
  <si>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</si>
  <si>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</si>
  <si>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</si>
  <si>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</si>
  <si>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</si>
  <si>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</si>
  <si>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</si>
  <si>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</si>
  <si>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</si>
  <si>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</si>
  <si>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</si>
  <si>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</si>
  <si>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</si>
  <si>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</si>
  <si>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</si>
  <si>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</si>
  <si>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</si>
  <si>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</si>
  <si>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</si>
  <si>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</si>
  <si>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</si>
  <si>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</si>
  <si>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</si>
  <si>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</si>
  <si>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</si>
  <si>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</si>
  <si>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</si>
  <si>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</si>
  <si>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</si>
  <si>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</si>
  <si>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</si>
  <si>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</si>
  <si>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</si>
  <si>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</si>
  <si>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</si>
  <si>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</si>
  <si>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</si>
  <si>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</si>
  <si>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</si>
  <si>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</si>
  <si>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</si>
  <si>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</si>
  <si>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</si>
  <si>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</si>
  <si>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</si>
  <si>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</si>
  <si>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</si>
  <si>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</si>
  <si>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</si>
  <si>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</si>
  <si>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</si>
  <si>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</si>
  <si>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</si>
  <si>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</si>
  <si>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</si>
  <si>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</si>
  <si>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</si>
  <si>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</si>
  <si>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</si>
  <si>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</si>
  <si>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</si>
  <si>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</si>
  <si>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</si>
  <si>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</si>
  <si>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</si>
  <si>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</si>
  <si>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</si>
  <si>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</si>
  <si>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</si>
  <si>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</si>
  <si>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</si>
  <si>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</si>
  <si>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</si>
  <si>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</si>
  <si>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</si>
  <si>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</si>
  <si>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</si>
  <si>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</si>
  <si>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</si>
  <si>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</si>
  <si>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</si>
  <si>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</si>
  <si>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</si>
  <si>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</si>
  <si>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</si>
  <si>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</si>
  <si>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</si>
  <si>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</si>
  <si>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</si>
  <si>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</si>
  <si>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</si>
  <si>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</si>
  <si>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</si>
  <si>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</si>
  <si>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</si>
  <si>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</si>
  <si>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</si>
  <si>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</si>
  <si>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</si>
  <si>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</si>
  <si>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</si>
  <si>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</si>
  <si>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</si>
  <si>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</si>
  <si>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</si>
  <si>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</si>
  <si>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</si>
  <si>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</si>
  <si>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</si>
  <si>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</si>
  <si>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</si>
  <si>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</si>
  <si>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</si>
  <si>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</si>
  <si>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</si>
  <si>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</si>
  <si>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</si>
  <si>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</si>
  <si>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</si>
  <si>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</si>
  <si>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</si>
  <si>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</si>
  <si>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</si>
  <si>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</si>
  <si>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</si>
  <si>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</si>
  <si>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</si>
  <si>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</si>
  <si>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</si>
  <si>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</si>
  <si>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</si>
  <si>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</si>
  <si>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</si>
  <si>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</si>
  <si>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</si>
  <si>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</si>
  <si>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</si>
  <si>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</si>
  <si>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</si>
  <si>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</si>
  <si>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</si>
  <si>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</si>
  <si>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</si>
  <si>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</si>
  <si>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</si>
  <si>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</si>
  <si>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</si>
  <si>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</si>
  <si>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</si>
  <si>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</si>
  <si>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</si>
  <si>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</si>
  <si>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</si>
  <si>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</si>
  <si>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</si>
  <si>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</si>
  <si>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</si>
  <si>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</si>
  <si>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</si>
  <si>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</si>
  <si>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</si>
  <si>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</si>
  <si>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</si>
  <si>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</si>
  <si>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</si>
  <si>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</si>
  <si>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</si>
  <si>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</si>
  <si>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</si>
  <si>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</si>
  <si>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</si>
  <si>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</si>
  <si>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</si>
  <si>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</si>
  <si>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</si>
  <si>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</si>
  <si>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</si>
  <si>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</si>
  <si>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</si>
  <si>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</si>
  <si>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</si>
  <si>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</si>
  <si>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</si>
  <si>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</si>
  <si>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</si>
  <si>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</si>
  <si>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</si>
  <si>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</si>
  <si>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</si>
  <si>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</si>
  <si>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</si>
  <si>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</si>
  <si>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</si>
  <si>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</si>
  <si>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</si>
  <si>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</si>
  <si>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</si>
  <si>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</si>
  <si>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</si>
  <si>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</si>
  <si>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</si>
  <si>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</si>
  <si>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</si>
  <si>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</si>
  <si>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</si>
  <si>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</si>
  <si>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</si>
  <si>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</si>
  <si>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</si>
  <si>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</si>
  <si>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</si>
  <si>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</si>
  <si>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</si>
  <si>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</si>
  <si>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</si>
  <si>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</si>
  <si>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</si>
  <si>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</si>
  <si>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</si>
  <si>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</si>
  <si>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</si>
  <si>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</si>
  <si>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</si>
  <si>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</si>
  <si>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</si>
  <si>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</si>
  <si>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</si>
  <si>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</si>
  <si>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</si>
  <si>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</si>
  <si>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</si>
  <si>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</si>
  <si>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</si>
  <si>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</si>
  <si>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</si>
  <si>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</si>
  <si>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</si>
  <si>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</si>
  <si>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</si>
  <si>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</si>
  <si>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</si>
  <si>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</si>
  <si>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</si>
  <si>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</si>
  <si>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</si>
  <si>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</si>
  <si>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</si>
  <si>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</si>
  <si>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</si>
  <si>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</si>
  <si>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</si>
  <si>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</si>
  <si>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</si>
  <si>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</si>
  <si>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</si>
  <si>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</si>
  <si>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</si>
  <si>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</si>
  <si>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</si>
  <si>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</si>
  <si>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</si>
  <si>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</si>
  <si>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</si>
  <si>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</si>
  <si>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</si>
  <si>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</si>
  <si>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</si>
  <si>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</si>
  <si>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</si>
  <si>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</si>
  <si>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</si>
  <si>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</si>
  <si>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</si>
  <si>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</si>
  <si>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</si>
  <si>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</si>
  <si>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</si>
  <si>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</si>
  <si>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</si>
  <si>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</si>
  <si>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</si>
  <si>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</si>
  <si>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</si>
  <si>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</si>
  <si>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</si>
  <si>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</si>
  <si>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</si>
  <si>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</si>
  <si>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</si>
  <si>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</si>
  <si>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</si>
  <si>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</si>
  <si>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</si>
  <si>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</si>
  <si>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</si>
  <si>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</si>
  <si>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</si>
  <si>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</si>
  <si>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</si>
  <si>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</si>
  <si>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</si>
  <si>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</si>
  <si>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</si>
  <si>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</si>
  <si>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</si>
  <si>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</si>
  <si>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</si>
  <si>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</si>
  <si>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</si>
  <si>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</si>
  <si>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</si>
  <si>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</si>
  <si>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</si>
  <si>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</si>
  <si>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</si>
  <si>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</si>
  <si>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</si>
  <si>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</si>
  <si>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</si>
  <si>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</si>
  <si>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</si>
  <si>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</si>
  <si>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</si>
  <si>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</si>
  <si>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</si>
  <si>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</si>
  <si>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</si>
  <si>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</si>
  <si>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</si>
  <si>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</si>
  <si>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</si>
  <si>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</si>
  <si>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</si>
  <si>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</si>
  <si>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</si>
  <si>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</si>
  <si>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</si>
  <si>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</si>
  <si>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</si>
  <si>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</si>
  <si>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</si>
  <si>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</si>
  <si>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</si>
  <si>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</si>
  <si>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</si>
  <si>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</si>
  <si>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</si>
  <si>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</si>
  <si>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</si>
  <si>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</si>
  <si>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</si>
  <si>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</si>
  <si>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</si>
  <si>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</si>
  <si>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</si>
  <si>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</si>
  <si>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</si>
  <si>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</si>
  <si>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</si>
  <si>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</si>
  <si>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</si>
  <si>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</si>
  <si>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</si>
  <si>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</si>
  <si>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</si>
  <si>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</si>
  <si>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</si>
  <si>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</si>
  <si>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</si>
  <si>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</si>
  <si>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</si>
  <si>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</si>
  <si>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</si>
  <si>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</si>
  <si>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</si>
  <si>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</si>
  <si>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</si>
  <si>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</si>
  <si>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</si>
  <si>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</si>
  <si>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</si>
  <si>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</si>
  <si>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</si>
  <si>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</si>
  <si>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</si>
  <si>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</si>
  <si>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</si>
  <si>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</si>
  <si>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</si>
  <si>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</si>
  <si>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</si>
  <si>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</si>
  <si>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</si>
  <si>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</si>
  <si>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</si>
  <si>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</si>
  <si>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</si>
  <si>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</si>
  <si>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</si>
  <si>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</si>
  <si>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</si>
  <si>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</si>
  <si>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</si>
  <si>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</si>
  <si>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</si>
  <si>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</si>
  <si>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</si>
  <si>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</si>
  <si>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</si>
  <si>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</si>
  <si>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</si>
  <si>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</si>
  <si>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</si>
  <si>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</si>
  <si>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</si>
  <si>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</si>
  <si>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</si>
  <si>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</si>
  <si>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</si>
  <si>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</si>
  <si>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</si>
  <si>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</si>
  <si>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</si>
  <si>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</si>
  <si>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</si>
  <si>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</si>
  <si>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</si>
  <si>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</si>
  <si>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</si>
  <si>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</si>
  <si>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</si>
  <si>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</si>
  <si>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</si>
  <si>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</si>
  <si>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</si>
  <si>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</si>
  <si>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</si>
  <si>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</si>
  <si>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</si>
  <si>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</si>
  <si>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</si>
  <si>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</si>
  <si>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</si>
  <si>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</si>
  <si>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</si>
  <si>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</si>
  <si>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</si>
  <si>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</si>
  <si>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</si>
  <si>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</si>
  <si>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</si>
  <si>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</si>
  <si>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</si>
  <si>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</si>
  <si>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</si>
  <si>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</si>
  <si>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</si>
  <si>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</si>
  <si>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</si>
  <si>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</si>
  <si>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</si>
  <si>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</si>
  <si>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</si>
  <si>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</si>
  <si>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</si>
  <si>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</si>
  <si>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</si>
  <si>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</si>
  <si>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</si>
  <si>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</si>
  <si>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</si>
  <si>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</si>
  <si>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</si>
  <si>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</si>
  <si>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</si>
  <si>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</si>
  <si>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</si>
  <si>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</si>
  <si>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</si>
  <si>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</si>
  <si>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</si>
  <si>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</si>
  <si>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</si>
  <si>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</si>
  <si>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</si>
  <si>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</si>
  <si>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</si>
  <si>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</si>
  <si>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</si>
  <si>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</si>
  <si>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</si>
  <si>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</si>
  <si>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</si>
  <si>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</si>
  <si>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</si>
  <si>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</si>
  <si>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</si>
  <si>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</si>
  <si>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</si>
  <si>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</si>
  <si>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</si>
  <si>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</si>
  <si>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</si>
  <si>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</si>
  <si>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</si>
  <si>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</si>
  <si>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</si>
  <si>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</si>
  <si>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</si>
  <si>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</si>
  <si>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</si>
  <si>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</si>
  <si>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</si>
  <si>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</si>
  <si>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</si>
  <si>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</si>
  <si>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</si>
  <si>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</si>
  <si>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</si>
  <si>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</si>
  <si>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</si>
  <si>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</si>
  <si>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</si>
  <si>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</si>
  <si>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</si>
  <si>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</si>
  <si>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</si>
  <si>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</si>
  <si>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</si>
  <si>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</si>
  <si>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</si>
  <si>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</si>
  <si>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</si>
  <si>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</si>
  <si>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</si>
  <si>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</si>
  <si>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</si>
  <si>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</si>
  <si>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</si>
  <si>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</si>
  <si>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</si>
  <si>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</si>
  <si>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</si>
  <si>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</si>
  <si>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</si>
  <si>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</si>
  <si>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</si>
  <si>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</si>
  <si>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</si>
  <si>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</si>
  <si>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</si>
  <si>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</si>
  <si>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</si>
  <si>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</si>
  <si>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</si>
  <si>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</si>
  <si>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</si>
  <si>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</si>
  <si>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</si>
  <si>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</si>
  <si>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</si>
  <si>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</si>
  <si>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</si>
  <si>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</si>
  <si>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</si>
  <si>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</si>
  <si>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</si>
  <si>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</si>
  <si>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</si>
  <si>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</si>
  <si>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</si>
  <si>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</si>
  <si>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</si>
  <si>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</si>
  <si>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</si>
  <si>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</si>
  <si>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</si>
  <si>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</si>
  <si>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</si>
  <si>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</si>
  <si>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</si>
  <si>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</si>
  <si>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</si>
  <si>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</si>
  <si>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</si>
  <si>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</si>
  <si>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</si>
  <si>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</si>
  <si>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</si>
  <si>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</si>
  <si>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</si>
  <si>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</si>
  <si>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</si>
  <si>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</si>
  <si>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</si>
  <si>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</si>
  <si>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</si>
  <si>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</si>
  <si>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</si>
  <si>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</si>
  <si>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</si>
  <si>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</si>
  <si>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</si>
  <si>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</si>
  <si>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</si>
  <si>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</si>
  <si>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</si>
  <si>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</si>
  <si>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</si>
  <si>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</si>
  <si>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</si>
  <si>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</si>
  <si>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</si>
  <si>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</si>
  <si>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</si>
  <si>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</si>
  <si>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</si>
  <si>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</si>
  <si>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</si>
  <si>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</si>
  <si>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</si>
  <si>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</si>
  <si>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</si>
  <si>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</si>
  <si>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</si>
  <si>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</si>
  <si>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</si>
  <si>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</si>
  <si>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</si>
  <si>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</si>
  <si>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</si>
  <si>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</si>
  <si>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</si>
  <si>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</si>
  <si>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</si>
  <si>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</si>
  <si>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</si>
  <si>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</si>
  <si>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</si>
  <si>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</si>
  <si>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</si>
  <si>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</si>
  <si>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</si>
  <si>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</si>
  <si>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</si>
  <si>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</si>
  <si>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</si>
  <si>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</si>
  <si>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</si>
  <si>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</si>
  <si>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</si>
  <si>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</si>
  <si>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</si>
  <si>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</si>
  <si>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</si>
  <si>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</si>
  <si>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</si>
  <si>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</si>
  <si>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</si>
  <si>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</si>
  <si>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</si>
  <si>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</si>
  <si>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</si>
  <si>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</si>
  <si>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</si>
  <si>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</si>
  <si>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</si>
  <si>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</si>
  <si>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</si>
  <si>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</si>
  <si>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</si>
  <si>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</si>
  <si>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</si>
  <si>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</si>
  <si>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</si>
  <si>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</si>
  <si>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</si>
  <si>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</si>
  <si>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</si>
  <si>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</si>
  <si>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</si>
  <si>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</si>
  <si>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</si>
  <si>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</si>
  <si>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</si>
  <si>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</si>
  <si>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</si>
  <si>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</si>
  <si>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</si>
  <si>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</si>
  <si>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</si>
  <si>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</si>
  <si>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</si>
  <si>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</si>
  <si>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</si>
  <si>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</si>
  <si>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</si>
  <si>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</si>
  <si>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</si>
  <si>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</si>
  <si>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</si>
  <si>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</si>
  <si>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</si>
  <si>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</si>
  <si>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</si>
  <si>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</si>
  <si>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</si>
  <si>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</si>
  <si>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</si>
  <si>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</si>
  <si>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</si>
  <si>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</si>
  <si>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</si>
  <si>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</si>
  <si>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</si>
  <si>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</si>
  <si>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</si>
  <si>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</si>
  <si>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</si>
  <si>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</si>
  <si>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</si>
  <si>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</si>
  <si>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</si>
  <si>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</si>
  <si>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</si>
  <si>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</si>
  <si>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</si>
  <si>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</si>
  <si>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</si>
  <si>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</si>
  <si>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</si>
  <si>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</si>
  <si>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</si>
  <si>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</si>
  <si>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</si>
  <si>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</si>
  <si>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</si>
  <si>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</si>
  <si>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</si>
  <si>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</si>
  <si>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</si>
  <si>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</si>
  <si>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</si>
  <si>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</si>
  <si>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</si>
  <si>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</si>
  <si>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</si>
  <si>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</si>
  <si>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</si>
  <si>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</si>
  <si>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</si>
  <si>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</si>
  <si>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</si>
  <si>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</si>
  <si>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</si>
  <si>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</si>
  <si>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</si>
  <si>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</si>
  <si>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</si>
  <si>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</si>
  <si>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</si>
  <si>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</si>
  <si>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</si>
  <si>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</si>
  <si>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</si>
  <si>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</si>
  <si>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</si>
  <si>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</si>
  <si>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</si>
  <si>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</si>
  <si>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</si>
  <si>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</si>
  <si>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</si>
  <si>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</si>
  <si>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</si>
  <si>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</si>
  <si>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</si>
  <si>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</si>
  <si>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</si>
  <si>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</si>
  <si>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</si>
  <si>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</si>
  <si>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</si>
  <si>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</si>
  <si>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</si>
  <si>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</si>
  <si>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</si>
  <si>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</si>
  <si>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</si>
  <si>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</si>
  <si>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</si>
  <si>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</si>
  <si>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</si>
  <si>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</si>
  <si>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</si>
  <si>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</si>
  <si>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</si>
  <si>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</si>
  <si>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</si>
  <si>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</si>
  <si>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</si>
  <si>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</si>
  <si>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</si>
  <si>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</si>
  <si>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</si>
  <si>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</si>
  <si>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</si>
  <si>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</si>
  <si>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</si>
  <si>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</si>
  <si>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</si>
  <si>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</si>
  <si>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</si>
  <si>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</si>
  <si>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</si>
  <si>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</si>
  <si>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</si>
  <si>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</si>
  <si>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</si>
  <si>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</si>
  <si>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</si>
  <si>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</si>
  <si>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</si>
  <si>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</si>
  <si>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</si>
  <si>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</si>
  <si>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</si>
  <si>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</si>
  <si>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</si>
  <si>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</si>
  <si>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</si>
  <si>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</si>
  <si>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</si>
  <si>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</si>
  <si>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</si>
  <si>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</si>
  <si>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</si>
  <si>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</si>
  <si>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</si>
  <si>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</si>
  <si>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</si>
  <si>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</si>
  <si>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</si>
  <si>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</si>
  <si>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</si>
  <si>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</si>
  <si>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</si>
  <si>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</si>
  <si>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</si>
  <si>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</si>
  <si>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</si>
  <si>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</si>
  <si>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</si>
  <si>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</si>
  <si>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</si>
  <si>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</si>
  <si>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</si>
  <si>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</si>
  <si>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</si>
  <si>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</si>
  <si>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</si>
  <si>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</si>
  <si>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</si>
  <si>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</si>
  <si>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</si>
  <si>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</si>
  <si>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</si>
  <si>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</si>
  <si>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</si>
  <si>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</si>
  <si>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</si>
  <si>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</si>
  <si>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</si>
  <si>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</si>
  <si>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</si>
  <si>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</si>
  <si>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</si>
  <si>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</si>
  <si>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</si>
  <si>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</si>
  <si>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</si>
  <si>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</si>
  <si>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</si>
  <si>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</si>
  <si>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</si>
  <si>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</si>
  <si>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</si>
  <si>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</si>
  <si>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</si>
  <si>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</si>
  <si>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</si>
  <si>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</si>
  <si>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</si>
  <si>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</si>
  <si>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</si>
  <si>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</si>
  <si>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</si>
  <si>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</si>
  <si>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</si>
  <si>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</si>
  <si>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</si>
  <si>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</si>
  <si>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</si>
  <si>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</si>
  <si>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</si>
  <si>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</si>
  <si>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</si>
  <si>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</si>
  <si>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</si>
  <si>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</si>
  <si>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</si>
  <si>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</si>
  <si>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</si>
  <si>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</si>
  <si>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</si>
  <si>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</si>
  <si>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</si>
  <si>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</si>
  <si>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</si>
  <si>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</si>
  <si>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</si>
  <si>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</si>
  <si>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</si>
  <si>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</si>
  <si>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</si>
  <si>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</si>
  <si>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</si>
  <si>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</si>
  <si>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</si>
  <si>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</si>
  <si>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</si>
  <si>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</si>
  <si>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</si>
  <si>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</si>
  <si>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</si>
  <si>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</si>
  <si>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</si>
  <si>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</si>
  <si>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</si>
  <si>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</si>
  <si>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</si>
  <si>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</si>
  <si>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</si>
  <si>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</si>
  <si>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</si>
  <si>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</si>
  <si>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</si>
  <si>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</si>
  <si>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</si>
  <si>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</si>
  <si>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</si>
  <si>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</si>
  <si>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</si>
  <si>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</si>
  <si>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</si>
  <si>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</si>
  <si>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</si>
  <si>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</si>
  <si>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</si>
  <si>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</si>
  <si>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</si>
  <si>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</si>
  <si>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</si>
  <si>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</si>
  <si>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</si>
  <si>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</si>
  <si>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</si>
  <si>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</si>
  <si>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</si>
  <si>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</si>
  <si>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</si>
  <si>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</si>
  <si>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</si>
  <si>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</si>
  <si>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</si>
  <si>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</si>
  <si>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</si>
  <si>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</si>
  <si>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</si>
  <si>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</si>
  <si>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</si>
  <si>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</si>
  <si>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</si>
  <si>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</si>
  <si>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</si>
  <si>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</si>
  <si>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</si>
  <si>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</si>
  <si>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</si>
  <si>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</si>
  <si>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</si>
  <si>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</si>
  <si>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</si>
  <si>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</si>
  <si>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</si>
  <si>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</si>
  <si>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</si>
  <si>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</si>
  <si>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</si>
  <si>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</si>
  <si>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</si>
  <si>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</si>
  <si>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</si>
  <si>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</si>
  <si>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</si>
  <si>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</si>
  <si>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</si>
  <si>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</si>
  <si>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</si>
  <si>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</si>
  <si>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</si>
  <si>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</si>
  <si>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</si>
  <si>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</si>
  <si>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</si>
  <si>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</si>
  <si>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</si>
  <si>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</si>
  <si>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</si>
  <si>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</si>
  <si>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</si>
  <si>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</si>
  <si>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</si>
  <si>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</si>
  <si>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</si>
  <si>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</si>
  <si>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</si>
  <si>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</si>
  <si>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</si>
  <si>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</si>
  <si>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</si>
  <si>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</si>
  <si>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</si>
  <si>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</si>
  <si>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</si>
  <si>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</si>
  <si>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</si>
  <si>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</si>
  <si>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</si>
  <si>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</si>
  <si>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</si>
  <si>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</si>
  <si>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</si>
  <si>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</si>
  <si>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</si>
  <si>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</si>
  <si>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</si>
  <si>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</si>
  <si>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</si>
  <si>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</si>
  <si>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</si>
  <si>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</si>
  <si>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</si>
  <si>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</si>
  <si>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</si>
  <si>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</si>
  <si>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</si>
  <si>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</si>
  <si>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</si>
  <si>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</si>
  <si>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</si>
  <si>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</si>
  <si>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</si>
  <si>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</si>
  <si>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</si>
  <si>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</si>
  <si>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</si>
  <si>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</si>
  <si>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</si>
  <si>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</si>
  <si>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</si>
  <si>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</si>
  <si>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</si>
  <si>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</si>
  <si>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</si>
  <si>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</si>
  <si>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</si>
  <si>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</si>
  <si>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</si>
  <si>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</si>
  <si>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</si>
  <si>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</si>
  <si>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</si>
  <si>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</si>
  <si>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</si>
  <si>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</si>
  <si>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</si>
  <si>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</si>
  <si>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</si>
  <si>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</si>
  <si>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</si>
  <si>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</si>
  <si>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</si>
  <si>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</si>
  <si>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</si>
  <si>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</si>
  <si>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</si>
  <si>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</si>
  <si>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</si>
  <si>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</si>
  <si>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</si>
  <si>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</si>
  <si>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</si>
  <si>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</si>
  <si>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</si>
  <si>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</si>
  <si>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</si>
  <si>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</si>
  <si>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</si>
  <si>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</si>
  <si>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</si>
  <si>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</si>
  <si>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</si>
  <si>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</si>
  <si>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</si>
  <si>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</si>
  <si>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</si>
  <si>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</si>
  <si>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</si>
  <si>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</si>
  <si>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</si>
  <si>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</si>
  <si>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</si>
  <si>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</si>
  <si>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</si>
  <si>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</si>
  <si>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</si>
  <si>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</si>
  <si>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</si>
  <si>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</si>
  <si>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</si>
  <si>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</si>
  <si>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</si>
  <si>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</si>
  <si>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</si>
  <si>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</si>
  <si>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</si>
  <si>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</si>
  <si>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</si>
  <si>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</si>
  <si>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</si>
  <si>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</si>
  <si>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</si>
  <si>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</si>
  <si>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</si>
  <si>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</si>
  <si>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</si>
  <si>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</si>
  <si>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</si>
  <si>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</si>
  <si>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</si>
  <si>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</si>
  <si>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</si>
  <si>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</si>
  <si>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</si>
  <si>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</si>
  <si>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</si>
  <si>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</si>
  <si>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</si>
  <si>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</si>
  <si>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</si>
  <si>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</si>
  <si>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</si>
  <si>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</si>
  <si>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</si>
  <si>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</si>
  <si>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</si>
  <si>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</si>
  <si>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</si>
  <si>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</si>
  <si>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</si>
  <si>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</si>
  <si>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</si>
  <si>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</si>
  <si>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</si>
  <si>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</si>
  <si>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</si>
  <si>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</si>
  <si>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</si>
  <si>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</si>
  <si>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</si>
  <si>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</si>
  <si>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</si>
  <si>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</si>
  <si>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</si>
  <si>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</si>
  <si>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</si>
  <si>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</si>
  <si>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</si>
  <si>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</si>
  <si>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</si>
  <si>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</si>
  <si>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</si>
  <si>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</si>
  <si>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</si>
  <si>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</si>
  <si>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</si>
  <si>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</si>
  <si>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</si>
  <si>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</si>
  <si>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</si>
  <si>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</si>
  <si>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</si>
  <si>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</si>
  <si>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</si>
  <si>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</si>
  <si>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</si>
  <si>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</si>
  <si>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</si>
  <si>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</si>
  <si>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</si>
  <si>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</si>
  <si>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</si>
  <si>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</si>
  <si>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</si>
  <si>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</si>
  <si>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</si>
  <si>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</si>
  <si>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</si>
  <si>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</si>
  <si>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</si>
  <si>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</si>
  <si>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</si>
  <si>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</si>
  <si>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</si>
  <si>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</si>
  <si>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</si>
  <si>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</si>
  <si>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</si>
  <si>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</si>
  <si>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</si>
  <si>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</si>
  <si>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</si>
  <si>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</si>
  <si>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</si>
  <si>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</si>
  <si>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</si>
  <si>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</si>
  <si>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</si>
  <si>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</si>
  <si>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</si>
  <si>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</si>
  <si>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</si>
  <si>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</si>
  <si>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</si>
  <si>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</si>
  <si>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</si>
  <si>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</si>
  <si>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</si>
  <si>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</si>
  <si>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</si>
  <si>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</si>
  <si>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</si>
  <si>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</si>
  <si>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</si>
  <si>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</si>
  <si>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</si>
  <si>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</si>
  <si>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</si>
  <si>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</si>
  <si>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</si>
  <si>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</si>
  <si>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</si>
  <si>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</si>
  <si>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</si>
  <si>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</si>
  <si>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</si>
  <si>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</si>
  <si>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</si>
  <si>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</si>
  <si>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</si>
  <si>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</si>
  <si>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</si>
  <si>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</si>
  <si>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</si>
  <si>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</si>
  <si>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</si>
  <si>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</si>
  <si>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</si>
  <si>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</si>
  <si>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</si>
  <si>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</si>
  <si>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</si>
  <si>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</si>
  <si>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</si>
  <si>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</si>
  <si>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</si>
  <si>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</si>
  <si>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</si>
  <si>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</si>
  <si>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</si>
  <si>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</si>
  <si>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</si>
  <si>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</si>
  <si>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</si>
  <si>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</si>
  <si>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</si>
  <si>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</si>
  <si>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</si>
  <si>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</si>
  <si>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</si>
  <si>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</si>
  <si>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</si>
  <si>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</si>
  <si>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</si>
  <si>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</si>
  <si>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</si>
  <si>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</si>
  <si>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</si>
  <si>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</si>
  <si>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</si>
  <si>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</si>
  <si>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</si>
  <si>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</si>
  <si>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</si>
  <si>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</si>
  <si>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</si>
  <si>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</si>
  <si>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</si>
  <si>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</si>
  <si>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</si>
  <si>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</si>
  <si>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</si>
  <si>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</si>
  <si>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</si>
  <si>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</si>
  <si>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</si>
  <si>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</si>
  <si>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</si>
  <si>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</si>
  <si>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</si>
  <si>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</si>
  <si>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</si>
  <si>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</si>
  <si>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</si>
  <si>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</si>
  <si>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</si>
  <si>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</si>
  <si>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</si>
  <si>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</si>
  <si>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</si>
  <si>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</si>
  <si>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</si>
  <si>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</si>
  <si>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</si>
  <si>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</si>
  <si>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</si>
  <si>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</si>
  <si>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</si>
  <si>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</si>
  <si>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</si>
  <si>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</si>
  <si>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</si>
  <si>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</si>
  <si>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</si>
  <si>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</si>
  <si>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</si>
  <si>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</si>
  <si>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</si>
  <si>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</si>
  <si>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</si>
  <si>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</si>
  <si>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</si>
  <si>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</si>
  <si>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</si>
  <si>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</si>
  <si>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</si>
  <si>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</si>
  <si>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</si>
  <si>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</si>
  <si>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</si>
  <si>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</si>
  <si>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</si>
  <si>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</si>
  <si>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</si>
  <si>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</si>
  <si>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</si>
  <si>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</si>
  <si>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</si>
  <si>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</si>
  <si>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</si>
  <si>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</si>
  <si>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</si>
  <si>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</si>
  <si>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</si>
  <si>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</si>
  <si>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</si>
  <si>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</si>
  <si>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</si>
  <si>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</si>
  <si>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</si>
  <si>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</si>
  <si>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</si>
  <si>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</si>
  <si>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</si>
  <si>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</si>
  <si>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</si>
  <si>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</si>
  <si>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</si>
  <si>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</si>
  <si>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</si>
  <si>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</si>
  <si>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</si>
  <si>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</si>
  <si>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</si>
  <si>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</si>
  <si>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</si>
  <si>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</si>
  <si>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</si>
  <si>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</si>
  <si>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</si>
  <si>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</si>
  <si>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</si>
  <si>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</si>
  <si>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</si>
  <si>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</si>
  <si>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</si>
  <si>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</si>
  <si>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</si>
  <si>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</si>
  <si>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</si>
  <si>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</si>
  <si>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</si>
  <si>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</si>
  <si>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</si>
  <si>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</si>
  <si>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</si>
  <si>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</si>
  <si>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</si>
  <si>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</si>
  <si>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</si>
  <si>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</si>
  <si>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</si>
  <si>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</si>
  <si>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</si>
  <si>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</si>
  <si>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</si>
  <si>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</si>
  <si>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</si>
  <si>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</si>
  <si>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</si>
  <si>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</si>
  <si>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</si>
  <si>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</si>
  <si>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</si>
  <si>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</si>
  <si>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</si>
  <si>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</si>
  <si>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</si>
  <si>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</si>
  <si>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</si>
  <si>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</si>
  <si>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</si>
  <si>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</si>
  <si>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</si>
  <si>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</si>
  <si>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</si>
  <si>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</si>
  <si>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</si>
  <si>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</si>
  <si>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</si>
  <si>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</si>
  <si>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</si>
  <si>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</si>
  <si>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</si>
  <si>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</si>
  <si>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</si>
  <si>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</si>
  <si>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</si>
  <si>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</si>
  <si>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</si>
  <si>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</si>
  <si>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</si>
  <si>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</si>
  <si>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</si>
  <si>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</si>
  <si>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</si>
  <si>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</si>
  <si>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</si>
  <si>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</si>
  <si>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</si>
  <si>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</si>
  <si>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</si>
  <si>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</si>
  <si>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</si>
  <si>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</si>
  <si>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</si>
  <si>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</si>
  <si>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</si>
  <si>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</si>
  <si>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</si>
  <si>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</si>
  <si>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</si>
  <si>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</si>
  <si>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</si>
  <si>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</si>
  <si>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</si>
  <si>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</si>
  <si>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</si>
  <si>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</si>
  <si>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</si>
  <si>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</si>
  <si>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</si>
  <si>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</si>
  <si>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</si>
  <si>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</si>
  <si>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</si>
  <si>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</si>
  <si>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</si>
  <si>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</si>
  <si>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</si>
  <si>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</si>
  <si>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</si>
  <si>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</si>
  <si>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</si>
  <si>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</si>
  <si>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</si>
  <si>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</si>
  <si>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</si>
  <si>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</si>
  <si>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</si>
  <si>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</si>
  <si>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</si>
  <si>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</si>
  <si>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</si>
  <si>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</si>
  <si>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</si>
  <si>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</si>
  <si>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</si>
  <si>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</si>
  <si>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</si>
  <si>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</si>
  <si>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</si>
  <si>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</si>
  <si>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</si>
  <si>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</si>
  <si>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</si>
  <si>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</si>
  <si>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</si>
  <si>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</si>
  <si>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</si>
  <si>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</si>
  <si>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</si>
  <si>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</si>
  <si>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</si>
  <si>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</si>
  <si>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</si>
  <si>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</si>
  <si>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</si>
  <si>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</si>
  <si>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</si>
  <si>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</si>
  <si>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</si>
  <si>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</si>
  <si>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</si>
  <si>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</si>
  <si>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</si>
  <si>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</si>
  <si>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</si>
  <si>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</si>
  <si>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</si>
  <si>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</si>
  <si>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</si>
  <si>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</si>
  <si>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</si>
  <si>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</si>
  <si>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</si>
  <si>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</si>
  <si>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</si>
  <si>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</si>
  <si>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</si>
  <si>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</si>
  <si>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</si>
  <si>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</si>
  <si>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</si>
  <si>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</si>
  <si>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</si>
  <si>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</si>
  <si>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</si>
  <si>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</si>
  <si>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</si>
  <si>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</si>
  <si>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</si>
  <si>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</si>
  <si>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</si>
  <si>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</si>
  <si>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</si>
  <si>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</si>
  <si>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</si>
  <si>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</si>
  <si>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</si>
  <si>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</si>
  <si>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</si>
  <si>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</si>
  <si>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</si>
  <si>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</si>
  <si>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</si>
  <si>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</si>
  <si>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</si>
  <si>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</si>
  <si>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</si>
  <si>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</si>
  <si>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</si>
  <si>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</si>
  <si>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</si>
  <si>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</si>
  <si>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</si>
  <si>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</si>
  <si>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</si>
  <si>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</si>
  <si>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</si>
  <si>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</si>
  <si>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</si>
  <si>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</si>
  <si>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</si>
  <si>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</si>
  <si>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</si>
  <si>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</si>
  <si>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</si>
  <si>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</si>
  <si>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</si>
  <si>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</si>
  <si>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</si>
  <si>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</si>
  <si>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</si>
  <si>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</si>
  <si>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</si>
  <si>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</si>
  <si>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</si>
  <si>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</si>
  <si>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</si>
  <si>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</si>
  <si>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</si>
  <si>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</si>
  <si>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</si>
  <si>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</si>
  <si>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</si>
  <si>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</si>
  <si>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</si>
  <si>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</si>
  <si>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</si>
  <si>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</si>
  <si>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</si>
  <si>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</si>
  <si>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</si>
  <si>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</si>
  <si>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</si>
  <si>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</si>
  <si>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</si>
  <si>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</si>
  <si>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</si>
  <si>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</si>
  <si>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</si>
  <si>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</si>
  <si>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</si>
  <si>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</si>
  <si>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</si>
  <si>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</si>
  <si>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</si>
  <si>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</si>
  <si>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</si>
  <si>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</si>
  <si>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</si>
  <si>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</si>
  <si>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</si>
  <si>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</si>
  <si>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</si>
  <si>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</si>
  <si>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</si>
  <si>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</si>
  <si>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</si>
  <si>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</si>
  <si>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</si>
  <si>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</si>
  <si>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</si>
  <si>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</si>
  <si>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</si>
  <si>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</si>
  <si>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</si>
  <si>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</si>
  <si>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</si>
  <si>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</si>
  <si>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</si>
  <si>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</si>
  <si>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</si>
  <si>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</si>
  <si>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</si>
  <si>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</si>
  <si>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</si>
  <si>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</si>
  <si>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</si>
  <si>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</si>
  <si>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</si>
  <si>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</si>
  <si>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</si>
  <si>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</si>
  <si>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</si>
  <si>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</si>
  <si>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</si>
  <si>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</si>
  <si>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</si>
  <si>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</si>
  <si>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</si>
  <si>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</si>
  <si>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</si>
  <si>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</si>
  <si>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</si>
  <si>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</si>
  <si>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</si>
  <si>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</si>
  <si>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</si>
  <si>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</si>
  <si>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</si>
  <si>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</si>
  <si>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</si>
  <si>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</si>
  <si>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</si>
  <si>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</si>
  <si>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</si>
  <si>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</si>
  <si>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</si>
  <si>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</si>
  <si>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</si>
  <si>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</si>
  <si>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</si>
  <si>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</si>
  <si>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</si>
  <si>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</si>
  <si>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</si>
  <si>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</si>
  <si>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</si>
  <si>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</si>
  <si>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</si>
  <si>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</si>
  <si>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</si>
  <si>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</si>
  <si>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</si>
  <si>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</si>
  <si>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</si>
  <si>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</si>
  <si>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</si>
  <si>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</si>
  <si>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</si>
  <si>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</si>
  <si>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</si>
  <si>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</si>
  <si>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</si>
  <si>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</si>
  <si>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</si>
  <si>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</si>
  <si>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</si>
  <si>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</si>
  <si>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</si>
  <si>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</si>
  <si>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</si>
  <si>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</si>
  <si>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</si>
  <si>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</si>
  <si>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</si>
  <si>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</si>
  <si>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</si>
  <si>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</si>
  <si>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</si>
  <si>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</si>
  <si>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</si>
  <si>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</si>
  <si>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</si>
  <si>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</si>
  <si>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</si>
  <si>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</si>
  <si>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</si>
  <si>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</si>
  <si>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</si>
  <si>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</si>
  <si>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</si>
  <si>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</si>
  <si>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</si>
  <si>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</si>
  <si>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</si>
  <si>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</si>
  <si>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</si>
  <si>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</si>
  <si>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</si>
  <si>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</si>
  <si>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</si>
  <si>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</si>
  <si>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</si>
  <si>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</si>
  <si>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</si>
  <si>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</si>
  <si>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</si>
  <si>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</si>
  <si>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</si>
  <si>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</si>
  <si>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</si>
  <si>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</si>
  <si>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</si>
  <si>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</si>
  <si>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</si>
  <si>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</si>
  <si>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</si>
  <si>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</si>
  <si>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</si>
  <si>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</si>
  <si>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</si>
  <si>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</si>
  <si>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</si>
  <si>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</si>
  <si>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</si>
  <si>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</si>
  <si>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</si>
  <si>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</si>
  <si>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</si>
  <si>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</si>
  <si>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</si>
  <si>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</si>
  <si>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</si>
  <si>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</si>
  <si>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</si>
  <si>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</si>
  <si>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</si>
  <si>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</si>
  <si>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</si>
  <si>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</si>
  <si>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</si>
  <si>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</si>
  <si>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</si>
  <si>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</si>
  <si>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</si>
  <si>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</si>
  <si>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</si>
  <si>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</si>
  <si>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</si>
  <si>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</si>
  <si>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</si>
  <si>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</si>
  <si>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</si>
  <si>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</si>
  <si>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</si>
  <si>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</si>
  <si>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</si>
  <si>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</si>
  <si>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</si>
  <si>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</si>
  <si>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</si>
  <si>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</si>
  <si>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</si>
  <si>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</si>
  <si>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</si>
  <si>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</si>
  <si>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</si>
  <si>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</si>
  <si>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</si>
  <si>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</si>
  <si>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</si>
  <si>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</si>
  <si>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</si>
  <si>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</si>
  <si>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</si>
  <si>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</si>
  <si>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</si>
  <si>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</si>
  <si>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</si>
  <si>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</si>
  <si>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</si>
  <si>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</si>
  <si>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</si>
  <si>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</si>
  <si>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</si>
  <si>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</si>
  <si>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</si>
  <si>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</si>
  <si>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</si>
  <si>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</si>
  <si>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</si>
  <si>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</si>
  <si>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</si>
  <si>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</si>
  <si>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</si>
  <si>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</si>
  <si>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</si>
  <si>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</si>
  <si>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</si>
  <si>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</si>
  <si>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</si>
  <si>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</si>
  <si>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</si>
  <si>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</si>
  <si>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</si>
  <si>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</si>
  <si>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</si>
  <si>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</si>
  <si>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</si>
  <si>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</si>
  <si>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</si>
  <si>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</si>
  <si>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</si>
  <si>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</si>
  <si>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</si>
  <si>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</si>
  <si>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</si>
  <si>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</si>
  <si>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</si>
  <si>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</si>
  <si>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</si>
  <si>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</si>
  <si>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</si>
  <si>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</si>
  <si>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</si>
  <si>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</si>
  <si>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</si>
  <si>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</si>
  <si>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</si>
  <si>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</si>
  <si>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</si>
  <si>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</si>
  <si>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</si>
  <si>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</si>
  <si>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</si>
  <si>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</si>
  <si>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</si>
  <si>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</si>
  <si>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</si>
  <si>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</si>
  <si>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</si>
  <si>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</si>
  <si>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</si>
  <si>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</si>
  <si>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</si>
  <si>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</si>
  <si>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</si>
  <si>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</si>
  <si>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</si>
  <si>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</si>
  <si>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</si>
  <si>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</si>
  <si>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</si>
  <si>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</si>
  <si>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</si>
  <si>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</si>
  <si>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</si>
  <si>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</si>
  <si>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</si>
  <si>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</si>
  <si>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</si>
  <si>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</si>
  <si>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</si>
  <si>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</si>
  <si>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</si>
  <si>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</si>
  <si>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</si>
  <si>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</si>
  <si>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</si>
  <si>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</si>
  <si>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</si>
  <si>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</si>
  <si>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</si>
  <si>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</si>
  <si>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</si>
  <si>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</si>
  <si>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</si>
  <si>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</si>
  <si>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</si>
  <si>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</si>
  <si>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</si>
  <si>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</si>
  <si>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</si>
  <si>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</si>
  <si>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</si>
  <si>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</si>
  <si>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</si>
  <si>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</si>
  <si>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</si>
  <si>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</si>
  <si>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</si>
  <si>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</si>
  <si>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</si>
  <si>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</si>
  <si>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</si>
  <si>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</si>
  <si>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</si>
  <si>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</si>
  <si>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</si>
  <si>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</si>
  <si>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</si>
  <si>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</si>
  <si>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</si>
  <si>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</si>
  <si>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</si>
  <si>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</si>
  <si>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</si>
  <si>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</si>
  <si>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</si>
  <si>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</si>
  <si>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</si>
  <si>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</si>
  <si>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</si>
  <si>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</si>
  <si>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</si>
  <si>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</si>
  <si>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</si>
  <si>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</si>
  <si>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</si>
  <si>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</si>
  <si>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</si>
  <si>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</si>
  <si>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</si>
  <si>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</si>
  <si>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</si>
  <si>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</si>
  <si>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</si>
  <si>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</si>
  <si>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</si>
  <si>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</si>
  <si>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</si>
  <si>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</si>
  <si>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</si>
  <si>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</si>
  <si>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</si>
  <si>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</si>
  <si>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</si>
  <si>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</si>
  <si>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</si>
  <si>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</si>
  <si>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</si>
  <si>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</si>
  <si>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</si>
  <si>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</si>
  <si>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</si>
  <si>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</si>
  <si>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</si>
  <si>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</si>
  <si>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</si>
  <si>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</si>
  <si>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</si>
  <si>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</si>
  <si>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</si>
  <si>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</si>
  <si>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</si>
  <si>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</si>
  <si>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</si>
  <si>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</si>
  <si>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</si>
  <si>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</si>
  <si>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</si>
  <si>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</si>
  <si>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</si>
  <si>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</si>
  <si>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</si>
  <si>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</si>
  <si>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</si>
  <si>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</si>
  <si>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</si>
  <si>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</si>
  <si>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</si>
  <si>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</si>
  <si>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</si>
  <si>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</si>
  <si>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</si>
  <si>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</si>
  <si>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</si>
  <si>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</si>
  <si>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</si>
  <si>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</si>
  <si>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</si>
  <si>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</si>
  <si>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</si>
  <si>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</si>
  <si>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</si>
  <si>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</si>
  <si>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</si>
  <si>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</si>
  <si>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</si>
  <si>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</si>
  <si>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</si>
  <si>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</si>
  <si>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</si>
  <si>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</si>
  <si>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</si>
  <si>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</si>
  <si>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</si>
  <si>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</si>
  <si>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</si>
  <si>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</si>
  <si>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</si>
  <si>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</si>
  <si>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</si>
  <si>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</si>
  <si>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</si>
  <si>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</si>
  <si>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</si>
  <si>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</si>
  <si>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</si>
  <si>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</si>
  <si>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</si>
  <si>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</si>
  <si>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</si>
  <si>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</si>
  <si>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</si>
  <si>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</si>
  <si>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</si>
  <si>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</si>
  <si>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</si>
  <si>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</si>
  <si>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</si>
  <si>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</si>
  <si>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</si>
  <si>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</si>
  <si>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</si>
  <si>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</si>
  <si>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</si>
  <si>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</si>
  <si>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</si>
  <si>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</si>
  <si>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</si>
  <si>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</si>
  <si>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</si>
  <si>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</si>
  <si>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</si>
  <si>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</si>
  <si>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</si>
  <si>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</si>
  <si>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</si>
  <si>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</si>
  <si>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</si>
  <si>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</si>
  <si>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</si>
  <si>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</si>
  <si>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</si>
  <si>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</si>
  <si>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</si>
  <si>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</si>
  <si>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</si>
  <si>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</si>
  <si>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</si>
  <si>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</si>
  <si>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</si>
  <si>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</si>
  <si>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</si>
  <si>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</si>
  <si>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</si>
  <si>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</si>
  <si>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</si>
  <si>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</si>
  <si>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</si>
  <si>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</si>
  <si>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</si>
  <si>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</si>
  <si>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</si>
  <si>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</si>
  <si>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</si>
  <si>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</si>
  <si>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</si>
  <si>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</si>
  <si>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</si>
  <si>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</si>
  <si>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</si>
  <si>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</si>
  <si>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</si>
  <si>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</si>
  <si>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</si>
  <si>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</si>
  <si>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</si>
  <si>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</si>
  <si>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</si>
  <si>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</si>
  <si>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</si>
  <si>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</si>
  <si>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</si>
  <si>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</si>
  <si>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</si>
  <si>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</si>
  <si>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</si>
  <si>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</si>
  <si>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</si>
  <si>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</si>
  <si>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</si>
  <si>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</si>
  <si>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</si>
  <si>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</si>
  <si>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</si>
  <si>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</si>
  <si>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</si>
  <si>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</si>
  <si>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</si>
  <si>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</si>
  <si>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</si>
  <si>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</si>
  <si>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</si>
  <si>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</si>
  <si>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</si>
  <si>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</si>
  <si>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</si>
  <si>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</si>
  <si>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</si>
  <si>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</si>
  <si>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</si>
  <si>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</si>
  <si>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</si>
  <si>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</si>
  <si>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</si>
  <si>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</si>
  <si>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</si>
  <si>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</si>
  <si>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</si>
  <si>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</si>
  <si>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</si>
  <si>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</si>
  <si>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</si>
  <si>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</si>
  <si>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</si>
  <si>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</si>
  <si>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</si>
  <si>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</si>
  <si>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</si>
  <si>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</si>
  <si>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</si>
  <si>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</si>
  <si>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</si>
  <si>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</si>
  <si>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</si>
  <si>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</si>
  <si>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</si>
  <si>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</si>
  <si>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</si>
  <si>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</si>
  <si>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</si>
  <si>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</si>
  <si>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</si>
  <si>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</si>
  <si>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</si>
  <si>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</si>
  <si>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</si>
  <si>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</si>
  <si>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</si>
  <si>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</si>
  <si>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</si>
  <si>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</si>
  <si>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</si>
  <si>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</si>
  <si>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</si>
  <si>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</si>
  <si>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</si>
  <si>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</si>
  <si>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</si>
  <si>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</si>
  <si>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</si>
  <si>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</si>
  <si>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</si>
  <si>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</si>
  <si>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</si>
  <si>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</si>
  <si>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</si>
  <si>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</si>
  <si>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</si>
  <si>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</si>
  <si>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</si>
  <si>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</si>
  <si>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</si>
  <si>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</si>
  <si>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</si>
  <si>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</si>
  <si>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</si>
  <si>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</si>
  <si>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</si>
  <si>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</si>
  <si>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</si>
  <si>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</si>
  <si>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</si>
  <si>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</si>
  <si>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</si>
  <si>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</si>
  <si>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</si>
  <si>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</si>
  <si>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</si>
  <si>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</si>
  <si>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</si>
  <si>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</si>
  <si>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</si>
  <si>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</si>
  <si>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</si>
  <si>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</si>
  <si>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</si>
  <si>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</si>
  <si>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</si>
  <si>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</si>
  <si>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</si>
  <si>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</si>
  <si>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</si>
  <si>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</si>
  <si>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</si>
  <si>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</si>
  <si>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</si>
  <si>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</si>
  <si>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</si>
  <si>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</si>
  <si>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</si>
  <si>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</si>
  <si>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</si>
  <si>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</si>
  <si>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</si>
  <si>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</si>
  <si>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</si>
  <si>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</si>
  <si>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</si>
  <si>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</si>
  <si>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</si>
  <si>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</si>
  <si>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</si>
  <si>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</si>
  <si>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</si>
  <si>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</si>
  <si>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</si>
  <si>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</si>
  <si>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</si>
  <si>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</si>
  <si>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</si>
  <si>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</si>
  <si>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</si>
  <si>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</si>
  <si>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</si>
  <si>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</si>
  <si>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</si>
  <si>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</si>
  <si>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</si>
  <si>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</si>
  <si>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</si>
  <si>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</si>
  <si>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</si>
  <si>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</si>
  <si>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</si>
  <si>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</si>
  <si>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</si>
  <si>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</si>
  <si>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</si>
  <si>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</si>
  <si>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</si>
  <si>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</si>
  <si>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</si>
  <si>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</si>
  <si>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</si>
  <si>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</si>
  <si>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</si>
  <si>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</si>
  <si>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</si>
  <si>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</si>
  <si>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</si>
  <si>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</si>
  <si>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</si>
  <si>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</si>
  <si>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</si>
  <si>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</si>
  <si>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</si>
  <si>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</si>
  <si>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</si>
  <si>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</si>
  <si>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</si>
  <si>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</si>
  <si>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</si>
  <si>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</si>
  <si>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</si>
  <si>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</si>
  <si>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</si>
  <si>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</si>
  <si>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</si>
  <si>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</si>
  <si>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</si>
  <si>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</si>
  <si>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</si>
  <si>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</si>
  <si>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</si>
  <si>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</si>
  <si>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</si>
  <si>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</si>
  <si>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</si>
  <si>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</si>
  <si>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</si>
  <si>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</si>
  <si>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</si>
  <si>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</si>
  <si>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</si>
  <si>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</si>
  <si>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</si>
  <si>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</si>
  <si>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</si>
  <si>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</si>
  <si>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</si>
  <si>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</si>
  <si>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</si>
  <si>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</si>
  <si>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</si>
  <si>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</si>
  <si>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</si>
  <si>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</si>
  <si>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</si>
  <si>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</si>
  <si>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</si>
  <si>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</si>
  <si>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</si>
  <si>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</si>
  <si>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</si>
  <si>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</si>
  <si>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</si>
  <si>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</si>
  <si>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</si>
  <si>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</si>
  <si>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</si>
  <si>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</si>
  <si>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</si>
  <si>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</si>
  <si>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</si>
  <si>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</si>
  <si>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</si>
  <si>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</si>
  <si>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</si>
  <si>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</si>
  <si>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</si>
  <si>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</si>
  <si>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</si>
  <si>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</si>
  <si>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</si>
  <si>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</si>
  <si>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</si>
  <si>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</si>
  <si>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</si>
  <si>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</si>
  <si>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</si>
  <si>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</si>
  <si>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</si>
  <si>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</si>
  <si>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</si>
  <si>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</si>
  <si>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</si>
  <si>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</si>
  <si>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</si>
  <si>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</si>
  <si>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</si>
  <si>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</si>
  <si>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</si>
  <si>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</si>
  <si>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</si>
  <si>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</si>
  <si>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</si>
  <si>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</si>
  <si>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</si>
  <si>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</si>
  <si>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</si>
  <si>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</si>
  <si>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</si>
  <si>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</si>
  <si>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</si>
  <si>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</si>
  <si>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</si>
  <si>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</si>
  <si>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</si>
  <si>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</si>
  <si>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</si>
  <si>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</si>
  <si>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</si>
  <si>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</si>
  <si>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</si>
  <si>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</si>
  <si>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</si>
  <si>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</si>
  <si>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</si>
  <si>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</si>
  <si>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</si>
  <si>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</si>
  <si>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</si>
  <si>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</si>
  <si>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</si>
  <si>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</si>
  <si>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</si>
  <si>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</si>
  <si>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</si>
  <si>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</si>
  <si>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</si>
  <si>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</si>
  <si>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</si>
  <si>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</si>
  <si>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</si>
  <si>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</si>
  <si>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</si>
  <si>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</si>
  <si>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</si>
  <si>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</si>
  <si>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</si>
  <si>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</si>
  <si>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</si>
  <si>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</si>
  <si>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</si>
  <si>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</si>
  <si>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</si>
  <si>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</si>
  <si>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</si>
  <si>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</si>
  <si>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</si>
  <si>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</si>
  <si>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</si>
  <si>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</si>
  <si>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</si>
  <si>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</si>
  <si>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</si>
  <si>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</si>
  <si>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</si>
  <si>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</si>
  <si>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</si>
  <si>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</si>
  <si>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</si>
  <si>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</si>
  <si>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</si>
  <si>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</si>
  <si>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</si>
  <si>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</si>
  <si>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</si>
  <si>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</si>
  <si>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</si>
  <si>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</si>
  <si>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</si>
  <si>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</si>
  <si>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</si>
  <si>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</si>
  <si>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</si>
  <si>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</si>
  <si>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</si>
  <si>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</si>
  <si>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</si>
  <si>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</si>
  <si>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</si>
  <si>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</si>
  <si>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</si>
  <si>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</si>
  <si>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</si>
  <si>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</si>
  <si>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</si>
  <si>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</si>
  <si>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</si>
  <si>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</si>
  <si>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</si>
  <si>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</si>
  <si>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</si>
  <si>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</si>
  <si>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</si>
  <si>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</si>
  <si>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</si>
  <si>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</si>
  <si>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</si>
  <si>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</si>
  <si>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</si>
  <si>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</si>
  <si>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</si>
  <si>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</si>
  <si>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</si>
  <si>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</si>
  <si>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</si>
  <si>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</si>
  <si>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</si>
  <si>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</si>
  <si>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</si>
  <si>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</si>
  <si>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</si>
  <si>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</si>
  <si>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</si>
  <si>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</si>
  <si>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</si>
  <si>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</si>
  <si>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</si>
  <si>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</si>
  <si>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</si>
  <si>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</si>
  <si>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</si>
  <si>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</si>
  <si>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</si>
  <si>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</si>
  <si>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</si>
  <si>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</si>
  <si>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</si>
  <si>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</si>
  <si>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</si>
  <si>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</si>
  <si>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</si>
  <si>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</si>
  <si>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</si>
  <si>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</si>
  <si>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</si>
  <si>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</si>
  <si>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</si>
  <si>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</si>
  <si>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</si>
  <si>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</si>
  <si>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</si>
  <si>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</si>
  <si>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</si>
  <si>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</si>
  <si>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</si>
  <si>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</si>
  <si>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</si>
  <si>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</si>
  <si>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</si>
  <si>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</si>
  <si>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</si>
  <si>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</si>
  <si>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</si>
  <si>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</si>
  <si>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</si>
  <si>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</si>
  <si>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</si>
  <si>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</si>
  <si>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</si>
  <si>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</si>
  <si>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</si>
  <si>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</si>
  <si>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</si>
  <si>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</si>
  <si>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</si>
  <si>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</si>
  <si>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</si>
  <si>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</si>
  <si>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</si>
  <si>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</si>
  <si>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</si>
  <si>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</si>
  <si>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</si>
  <si>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</si>
  <si>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</si>
  <si>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</si>
  <si>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</si>
  <si>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</si>
  <si>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</si>
  <si>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</si>
  <si>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</si>
  <si>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</si>
  <si>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</si>
  <si>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</si>
  <si>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</si>
  <si>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</si>
  <si>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</si>
  <si>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</si>
  <si>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</si>
  <si>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</si>
  <si>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</si>
  <si>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</si>
  <si>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</si>
  <si>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</si>
  <si>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</si>
  <si>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</si>
  <si>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</si>
  <si>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</si>
  <si>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</si>
  <si>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</si>
  <si>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</si>
  <si>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</si>
  <si>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</si>
  <si>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</si>
  <si>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</si>
  <si>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</si>
  <si>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</si>
  <si>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</si>
  <si>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</si>
  <si>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</si>
  <si>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</si>
  <si>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</si>
  <si>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</si>
  <si>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</si>
  <si>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</si>
  <si>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</si>
  <si>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</si>
  <si>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</si>
  <si>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</si>
  <si>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</si>
  <si>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</si>
  <si>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</si>
  <si>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</si>
  <si>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</si>
  <si>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</si>
  <si>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</si>
  <si>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</si>
  <si>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</si>
  <si>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</si>
  <si>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</si>
  <si>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</si>
  <si>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</si>
  <si>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</si>
  <si>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</si>
  <si>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</si>
  <si>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</si>
  <si>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</si>
  <si>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</si>
  <si>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</si>
  <si>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</si>
  <si>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</si>
  <si>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</si>
  <si>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</si>
  <si>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</si>
  <si>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</si>
  <si>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</si>
  <si>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</si>
  <si>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</si>
  <si>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</si>
  <si>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</si>
  <si>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</si>
  <si>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</si>
  <si>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</si>
  <si>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</si>
  <si>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</si>
  <si>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</si>
  <si>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</si>
  <si>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</si>
  <si>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</si>
  <si>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</si>
  <si>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</si>
  <si>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</si>
  <si>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</si>
  <si>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</si>
  <si>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</si>
  <si>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</si>
  <si>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</si>
  <si>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</si>
  <si>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</si>
  <si>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</si>
  <si>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</si>
  <si>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</si>
  <si>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</si>
  <si>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</si>
  <si>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</si>
  <si>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</si>
  <si>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</si>
  <si>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</si>
  <si>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</si>
  <si>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</si>
  <si>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</si>
  <si>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</si>
  <si>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</si>
  <si>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</si>
  <si>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</si>
  <si>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</si>
  <si>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</si>
  <si>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</si>
  <si>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</si>
  <si>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</si>
  <si>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</si>
  <si>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</si>
  <si>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</si>
  <si>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</si>
  <si>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</si>
  <si>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</si>
  <si>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</si>
  <si>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</si>
  <si>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</si>
  <si>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</si>
  <si>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</si>
  <si>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</si>
  <si>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</si>
  <si>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</si>
  <si>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</si>
  <si>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</si>
  <si>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</si>
  <si>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</si>
  <si>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</si>
  <si>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</si>
  <si>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</si>
  <si>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</si>
  <si>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</si>
  <si>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</si>
  <si>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</si>
  <si>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</si>
  <si>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</si>
  <si>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</si>
  <si>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</si>
  <si>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</si>
  <si>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</si>
  <si>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</si>
  <si>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</si>
  <si>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</si>
  <si>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</si>
  <si>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</si>
  <si>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</si>
  <si>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</si>
  <si>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</si>
  <si>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</si>
  <si>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</si>
  <si>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</si>
  <si>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</si>
  <si>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</si>
  <si>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</si>
  <si>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</si>
  <si>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</si>
  <si>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</si>
  <si>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</si>
  <si>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</si>
  <si>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</si>
  <si>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</si>
  <si>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</si>
  <si>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</si>
  <si>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</si>
  <si>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</si>
  <si>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</si>
  <si>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</si>
  <si>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</si>
  <si>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</si>
  <si>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</si>
  <si>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</si>
  <si>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</si>
  <si>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</si>
  <si>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</si>
  <si>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</si>
  <si>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</si>
  <si>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</si>
  <si>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</si>
  <si>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</si>
  <si>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</si>
  <si>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</si>
  <si>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</si>
  <si>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</si>
  <si>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</si>
  <si>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</si>
  <si>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</si>
  <si>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</si>
  <si>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</si>
  <si>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</si>
  <si>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</si>
  <si>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</si>
  <si>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</si>
  <si>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</si>
  <si>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</si>
  <si>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</si>
  <si>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</si>
  <si>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</si>
  <si>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</si>
  <si>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</si>
  <si>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</si>
  <si>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</si>
  <si>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</si>
  <si>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</si>
  <si>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</si>
  <si>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</si>
  <si>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</si>
  <si>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</si>
  <si>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</si>
  <si>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</si>
  <si>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</si>
  <si>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</si>
  <si>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</si>
  <si>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</si>
  <si>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</si>
  <si>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</si>
  <si>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</si>
  <si>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</si>
  <si>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</si>
  <si>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</si>
  <si>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</si>
  <si>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</si>
  <si>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</si>
  <si>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</si>
  <si>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</si>
  <si>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</si>
  <si>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</si>
  <si>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</si>
  <si>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</si>
  <si>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</si>
  <si>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</si>
  <si>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</si>
  <si>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</si>
  <si>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</si>
  <si>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</si>
  <si>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</si>
  <si>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</si>
  <si>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</si>
  <si>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</si>
  <si>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</si>
  <si>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</si>
  <si>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</si>
  <si>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</si>
  <si>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</si>
  <si>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</si>
  <si>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</si>
  <si>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</si>
  <si>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</si>
  <si>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</si>
  <si>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</si>
  <si>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</si>
  <si>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</si>
  <si>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</si>
  <si>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</si>
  <si>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</si>
  <si>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</si>
  <si>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</si>
  <si>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</si>
  <si>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</si>
  <si>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</si>
  <si>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</si>
  <si>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</si>
  <si>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</si>
  <si>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</si>
  <si>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</si>
  <si>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</si>
  <si>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</si>
  <si>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</si>
  <si>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</si>
  <si>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</si>
  <si>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</si>
  <si>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</si>
  <si>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</si>
  <si>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</si>
  <si>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</si>
  <si>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</si>
  <si>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</si>
  <si>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</si>
  <si>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</si>
  <si>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</si>
  <si>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</si>
  <si>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</si>
  <si>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</si>
  <si>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</si>
  <si>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</si>
  <si>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</si>
  <si>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</si>
  <si>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</si>
  <si>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</si>
  <si>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</si>
  <si>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</si>
  <si>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</si>
  <si>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</si>
  <si>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</si>
  <si>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</si>
  <si>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</si>
  <si>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</si>
  <si>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</si>
  <si>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</si>
  <si>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</si>
  <si>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</si>
  <si>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</si>
  <si>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</si>
  <si>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</si>
  <si>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</si>
  <si>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</si>
  <si>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</si>
  <si>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</si>
  <si>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</si>
  <si>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</si>
  <si>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</si>
  <si>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</si>
  <si>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</si>
  <si>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</si>
  <si>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</si>
  <si>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</si>
  <si>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</si>
  <si>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</si>
  <si>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</si>
  <si>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</si>
  <si>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</si>
  <si>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</si>
  <si>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</si>
  <si>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</si>
  <si>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</si>
  <si>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</si>
  <si>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</si>
  <si>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</si>
  <si>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</si>
  <si>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</si>
  <si>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</si>
  <si>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</si>
  <si>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</si>
  <si>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</si>
  <si>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</si>
  <si>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</si>
  <si>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</si>
  <si>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</si>
  <si>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</si>
  <si>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</si>
  <si>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</si>
  <si>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</si>
  <si>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</si>
  <si>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</si>
  <si>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</si>
  <si>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</si>
  <si>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</si>
  <si>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</si>
  <si>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</si>
  <si>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</si>
  <si>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</si>
  <si>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</si>
  <si>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</si>
  <si>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</si>
  <si>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</si>
  <si>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</si>
  <si>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</si>
  <si>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</si>
  <si>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</si>
  <si>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</si>
  <si>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</si>
  <si>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</si>
  <si>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</si>
  <si>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</si>
  <si>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</si>
  <si>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</si>
  <si>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</si>
  <si>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</si>
  <si>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</si>
  <si>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</si>
  <si>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</si>
  <si>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</si>
  <si>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</si>
  <si>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</si>
  <si>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</si>
  <si>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</si>
  <si>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</si>
  <si>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</si>
  <si>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</si>
  <si>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</si>
  <si>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</si>
  <si>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</si>
  <si>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</si>
  <si>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</si>
  <si>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</si>
  <si>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</si>
  <si>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</si>
  <si>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</si>
  <si>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</si>
  <si>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</si>
  <si>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</si>
  <si>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</si>
  <si>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</si>
  <si>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</si>
  <si>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</si>
  <si>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</si>
  <si>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</si>
  <si>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</si>
  <si>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</si>
  <si>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</si>
  <si>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</si>
  <si>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</si>
  <si>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</si>
  <si>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</si>
  <si>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</si>
  <si>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</si>
  <si>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</si>
  <si>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</si>
  <si>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</si>
  <si>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</si>
  <si>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</si>
  <si>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</si>
  <si>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</si>
  <si>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</si>
  <si>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</si>
  <si>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</si>
  <si>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</si>
  <si>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</si>
  <si>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</si>
  <si>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</si>
  <si>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</si>
  <si>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</si>
  <si>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</si>
  <si>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</si>
  <si>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</si>
  <si>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</si>
  <si>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</si>
  <si>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</si>
  <si>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</si>
  <si>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</si>
  <si>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</si>
  <si>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</si>
  <si>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</si>
  <si>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</si>
  <si>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</si>
  <si>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</si>
  <si>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</si>
  <si>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</si>
  <si>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</si>
  <si>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</si>
  <si>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</si>
  <si>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</si>
  <si>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</si>
  <si>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</si>
  <si>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</si>
  <si>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</si>
  <si>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</si>
  <si>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</si>
  <si>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</si>
  <si>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</si>
  <si>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</si>
  <si>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</si>
  <si>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</si>
  <si>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</si>
  <si>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</si>
  <si>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</si>
  <si>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</si>
  <si>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</si>
  <si>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</si>
  <si>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</si>
  <si>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</si>
  <si>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</si>
  <si>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</si>
  <si>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</si>
  <si>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</si>
  <si>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</si>
  <si>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</si>
  <si>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</si>
  <si>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</si>
  <si>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</si>
  <si>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</si>
  <si>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</si>
  <si>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</si>
  <si>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</si>
  <si>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</si>
  <si>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</si>
  <si>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</si>
  <si>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</si>
  <si>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</si>
  <si>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</si>
  <si>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</si>
  <si>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</si>
  <si>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</si>
  <si>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</si>
  <si>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</si>
  <si>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</si>
  <si>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</si>
  <si>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</si>
  <si>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</si>
  <si>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</si>
  <si>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</si>
  <si>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</si>
  <si>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</si>
  <si>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</si>
  <si>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</si>
  <si>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</si>
  <si>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</si>
  <si>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</si>
  <si>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</si>
  <si>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</si>
  <si>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</si>
  <si>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</si>
  <si>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</si>
  <si>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</si>
  <si>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</si>
  <si>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</si>
  <si>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</si>
  <si>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</si>
  <si>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</si>
  <si>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</si>
  <si>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</si>
  <si>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</si>
  <si>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</si>
  <si>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</si>
  <si>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</si>
  <si>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</si>
  <si>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</si>
  <si>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</si>
  <si>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</si>
  <si>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</si>
  <si>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</si>
  <si>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</si>
  <si>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</si>
  <si>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</si>
  <si>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</si>
  <si>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</si>
  <si>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</si>
  <si>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</si>
  <si>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</si>
  <si>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</si>
  <si>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</si>
  <si>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</si>
  <si>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</si>
  <si>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</si>
  <si>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</si>
  <si>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</si>
  <si>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</si>
  <si>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</si>
  <si>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</si>
  <si>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</si>
  <si>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</si>
  <si>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</si>
  <si>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</si>
  <si>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</si>
  <si>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</si>
  <si>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</si>
  <si>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</si>
  <si>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</si>
  <si>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</si>
  <si>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</si>
  <si>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</si>
  <si>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</si>
  <si>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</si>
  <si>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</si>
  <si>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</si>
  <si>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</si>
  <si>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</si>
  <si>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</si>
  <si>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</si>
  <si>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</si>
  <si>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</si>
  <si>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</si>
  <si>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</si>
  <si>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</si>
  <si>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</si>
  <si>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</si>
  <si>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</si>
  <si>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</si>
  <si>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</si>
  <si>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</si>
  <si>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</si>
  <si>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</si>
  <si>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</si>
  <si>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</si>
  <si>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</si>
  <si>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</si>
  <si>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</si>
  <si>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</si>
  <si>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</si>
  <si>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</si>
  <si>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</si>
  <si>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</si>
  <si>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</si>
  <si>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</si>
  <si>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</si>
  <si>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</si>
  <si>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</si>
  <si>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</si>
  <si>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</si>
  <si>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</si>
  <si>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</si>
  <si>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</si>
  <si>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</si>
  <si>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</si>
  <si>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</si>
  <si>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</si>
  <si>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</si>
  <si>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</si>
  <si>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</si>
  <si>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</si>
  <si>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</si>
  <si>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</si>
  <si>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</si>
  <si>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</si>
  <si>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</si>
  <si>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</si>
  <si>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</si>
  <si>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</si>
  <si>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</si>
  <si>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</si>
  <si>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</si>
  <si>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</si>
  <si>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</si>
  <si>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</si>
  <si>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</si>
  <si>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</si>
  <si>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</si>
  <si>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</si>
  <si>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</si>
  <si>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</si>
  <si>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</si>
  <si>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</si>
  <si>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</si>
  <si>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</si>
  <si>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</si>
  <si>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</si>
  <si>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</si>
  <si>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</si>
  <si>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</si>
  <si>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</si>
  <si>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</si>
  <si>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</si>
  <si>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</si>
  <si>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</si>
  <si>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</si>
  <si>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</si>
  <si>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</si>
  <si>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</si>
  <si>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</si>
  <si>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</si>
  <si>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</si>
  <si>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</si>
  <si>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</si>
  <si>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</si>
  <si>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</si>
  <si>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</si>
  <si>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</si>
  <si>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</si>
  <si>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</si>
  <si>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</si>
  <si>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</si>
  <si>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</si>
  <si>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</si>
  <si>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</si>
  <si>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</si>
  <si>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</si>
  <si>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</si>
  <si>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</si>
  <si>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</si>
  <si>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</si>
  <si>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</si>
  <si>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</si>
  <si>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</si>
  <si>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</si>
  <si>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</si>
  <si>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</si>
  <si>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</si>
  <si>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</si>
  <si>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</si>
  <si>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</si>
  <si>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</si>
  <si>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</si>
  <si>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</si>
  <si>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</si>
  <si>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</si>
  <si>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</si>
  <si>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</si>
  <si>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</si>
  <si>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</si>
  <si>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</si>
  <si>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</si>
  <si>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</si>
  <si>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</si>
  <si>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</si>
  <si>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</si>
  <si>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</si>
  <si>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</si>
  <si>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</si>
  <si>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</si>
  <si>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</si>
  <si>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</si>
  <si>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</si>
  <si>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</si>
  <si>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</si>
  <si>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</si>
  <si>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</si>
  <si>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</si>
  <si>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</si>
  <si>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</si>
  <si>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</si>
  <si>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</si>
  <si>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</si>
  <si>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</si>
  <si>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</si>
  <si>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</si>
  <si>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</si>
  <si>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</si>
  <si>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</si>
  <si>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</si>
  <si>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</si>
  <si>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</si>
  <si>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</si>
  <si>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</si>
  <si>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</si>
  <si>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</si>
  <si>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</si>
  <si>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</si>
  <si>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</si>
  <si>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</si>
  <si>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</si>
  <si>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</si>
  <si>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</si>
  <si>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</si>
  <si>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</si>
  <si>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</si>
  <si>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</si>
  <si>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</si>
  <si>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</si>
  <si>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</si>
  <si>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</si>
  <si>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</si>
  <si>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</si>
  <si>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</si>
  <si>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</si>
  <si>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</si>
  <si>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</si>
  <si>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</si>
  <si>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</si>
  <si>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</si>
  <si>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</si>
  <si>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</si>
  <si>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</si>
  <si>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</si>
  <si>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</si>
  <si>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</si>
  <si>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</si>
  <si>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</si>
  <si>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</si>
  <si>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</si>
  <si>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</si>
  <si>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</si>
  <si>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</si>
  <si>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</si>
  <si>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</si>
  <si>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</si>
  <si>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</si>
  <si>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</si>
  <si>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</si>
  <si>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</si>
  <si>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</si>
  <si>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</si>
  <si>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</si>
  <si>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</si>
  <si>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</si>
  <si>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</si>
  <si>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</si>
  <si>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</si>
  <si>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</si>
  <si>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</si>
  <si>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</si>
  <si>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</si>
  <si>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</si>
  <si>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</si>
  <si>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</si>
  <si>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</si>
  <si>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</si>
  <si>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</si>
  <si>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</si>
  <si>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</si>
  <si>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</si>
  <si>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</si>
  <si>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</si>
  <si>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</si>
  <si>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</si>
  <si>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</si>
  <si>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</si>
  <si>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</si>
  <si>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</si>
  <si>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</si>
  <si>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</si>
  <si>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</si>
  <si>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</si>
  <si>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</si>
  <si>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</si>
  <si>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</si>
  <si>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</si>
  <si>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</si>
  <si>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</si>
  <si>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</si>
  <si>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</si>
  <si>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</si>
  <si>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</si>
  <si>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</si>
  <si>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</si>
  <si>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</si>
  <si>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</si>
  <si>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</si>
  <si>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</si>
  <si>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</si>
  <si>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</si>
  <si>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</si>
  <si>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</si>
  <si>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</si>
  <si>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</si>
  <si>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</si>
  <si>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</si>
  <si>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</si>
  <si>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</si>
  <si>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</si>
  <si>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</si>
  <si>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</si>
  <si>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</si>
  <si>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</si>
  <si>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</si>
  <si>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</si>
  <si>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</si>
  <si>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</si>
  <si>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</si>
  <si>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</si>
  <si>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</si>
  <si>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</si>
  <si>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</si>
  <si>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</si>
  <si>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</si>
  <si>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</si>
  <si>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</si>
  <si>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</si>
  <si>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</si>
  <si>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</si>
  <si>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</si>
  <si>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</si>
  <si>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</si>
  <si>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</si>
  <si>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</si>
  <si>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</si>
  <si>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</si>
  <si>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</si>
  <si>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</si>
  <si>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</si>
  <si>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</si>
  <si>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</si>
  <si>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</si>
  <si>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</si>
  <si>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</si>
  <si>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</si>
  <si>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</si>
  <si>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</si>
  <si>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</si>
  <si>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</si>
  <si>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</si>
  <si>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</si>
  <si>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</si>
  <si>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</si>
  <si>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</si>
  <si>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</si>
  <si>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</si>
  <si>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</si>
  <si>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</si>
  <si>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</si>
  <si>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</si>
  <si>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</si>
  <si>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</si>
  <si>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</si>
  <si>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</si>
  <si>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</si>
  <si>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</si>
  <si>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</si>
  <si>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</si>
  <si>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</si>
  <si>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</si>
  <si>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</si>
  <si>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</si>
  <si>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</si>
  <si>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</si>
  <si>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</si>
  <si>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</si>
  <si>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</si>
  <si>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</si>
  <si>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</si>
  <si>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</si>
  <si>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</si>
  <si>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</si>
  <si>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</si>
  <si>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</si>
  <si>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</si>
  <si>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</si>
  <si>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</si>
  <si>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</si>
  <si>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</si>
  <si>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</si>
  <si>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</si>
  <si>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</si>
  <si>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</si>
  <si>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</si>
  <si>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</si>
  <si>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</si>
  <si>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</si>
  <si>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</si>
  <si>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</si>
  <si>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</si>
  <si>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</si>
  <si>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</si>
  <si>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</si>
  <si>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</si>
  <si>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</si>
  <si>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</si>
  <si>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</si>
  <si>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</si>
  <si>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</si>
  <si>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</si>
  <si>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</si>
  <si>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</si>
  <si>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</si>
  <si>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</si>
  <si>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</si>
  <si>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</si>
  <si>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</si>
  <si>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</si>
  <si>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</si>
  <si>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</si>
  <si>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</si>
  <si>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</si>
  <si>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</si>
  <si>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</si>
  <si>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</si>
  <si>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</si>
  <si>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</si>
  <si>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</si>
  <si>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</si>
  <si>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</si>
  <si>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</si>
  <si>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</si>
  <si>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</si>
  <si>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</si>
  <si>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</si>
  <si>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</si>
  <si>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</si>
  <si>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</si>
  <si>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</si>
  <si>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</si>
  <si>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</si>
  <si>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</si>
  <si>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</si>
  <si>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</si>
  <si>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</si>
  <si>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</si>
  <si>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</si>
  <si>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</si>
  <si>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</si>
  <si>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</si>
  <si>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</si>
  <si>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</si>
  <si>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</si>
  <si>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</si>
  <si>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</si>
  <si>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</si>
  <si>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</si>
  <si>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</si>
  <si>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</si>
  <si>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</si>
  <si>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</si>
  <si>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</si>
  <si>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</si>
  <si>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</si>
  <si>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</si>
  <si>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</si>
  <si>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</si>
  <si>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</si>
  <si>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</si>
  <si>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</si>
  <si>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</si>
  <si>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</si>
  <si>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</si>
  <si>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</si>
  <si>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</si>
  <si>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</si>
  <si>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</si>
  <si>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</si>
  <si>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</si>
  <si>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</si>
  <si>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</si>
  <si>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</si>
  <si>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</si>
  <si>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</si>
  <si>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</si>
  <si>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</si>
  <si>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</si>
  <si>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</si>
  <si>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</si>
  <si>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</si>
  <si>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</si>
  <si>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</si>
  <si>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</si>
  <si>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</si>
  <si>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</si>
  <si>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</si>
  <si>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</si>
  <si>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</si>
  <si>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</si>
  <si>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</si>
  <si>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</si>
  <si>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</si>
  <si>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</si>
  <si>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</si>
  <si>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</si>
  <si>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</si>
  <si>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</si>
  <si>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</si>
  <si>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</si>
  <si>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</si>
  <si>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</si>
  <si>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</si>
  <si>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</si>
  <si>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</si>
  <si>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</si>
  <si>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</si>
  <si>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</si>
  <si>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</si>
  <si>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</si>
  <si>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</si>
  <si>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</si>
  <si>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</si>
  <si>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</si>
  <si>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</si>
  <si>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</si>
  <si>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</si>
  <si>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</si>
  <si>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</si>
  <si>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</si>
  <si>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</si>
  <si>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</si>
  <si>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</si>
  <si>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</si>
  <si>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</si>
  <si>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</si>
  <si>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</si>
  <si>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</si>
  <si>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</si>
  <si>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</si>
  <si>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</si>
  <si>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</si>
  <si>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</si>
  <si>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</si>
  <si>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</si>
  <si>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</si>
  <si>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</si>
  <si>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</si>
  <si>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</si>
  <si>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</si>
  <si>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</si>
  <si>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</si>
  <si>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</si>
  <si>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</si>
  <si>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</si>
  <si>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</si>
  <si>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</si>
  <si>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</si>
  <si>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</si>
  <si>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</si>
  <si>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</si>
  <si>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</si>
  <si>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</si>
  <si>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</si>
  <si>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</si>
  <si>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</si>
  <si>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</si>
  <si>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</si>
  <si>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</si>
  <si>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</si>
  <si>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</si>
  <si>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</si>
  <si>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</si>
  <si>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</si>
  <si>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</si>
  <si>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</si>
  <si>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</si>
  <si>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</si>
  <si>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</si>
  <si>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</si>
  <si>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</si>
  <si>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</si>
  <si>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</si>
  <si>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</si>
  <si>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</si>
  <si>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</si>
  <si>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</si>
  <si>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</si>
  <si>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</si>
  <si>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</si>
  <si>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</si>
  <si>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</si>
  <si>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</si>
  <si>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</si>
  <si>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</si>
  <si>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</si>
  <si>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</si>
  <si>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</si>
  <si>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</si>
  <si>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</si>
  <si>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</si>
  <si>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</si>
  <si>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</si>
  <si>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</si>
  <si>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</si>
  <si>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</si>
  <si>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</si>
  <si>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</si>
  <si>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</si>
  <si>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</si>
  <si>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</si>
  <si>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</si>
  <si>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</si>
  <si>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</si>
  <si>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</si>
  <si>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</si>
  <si>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</si>
  <si>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</si>
  <si>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</si>
  <si>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</si>
  <si>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</si>
  <si>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</si>
  <si>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</si>
  <si>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</si>
  <si>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</si>
  <si>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</si>
  <si>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</si>
  <si>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</si>
  <si>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</si>
  <si>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</si>
  <si>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</si>
  <si>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</si>
  <si>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</si>
  <si>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</si>
  <si>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</si>
  <si>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</si>
  <si>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</si>
  <si>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</si>
  <si>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</si>
  <si>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</si>
  <si>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</si>
  <si>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</si>
  <si>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</si>
  <si>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</si>
  <si>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</si>
  <si>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</si>
  <si>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</si>
  <si>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</si>
  <si>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</si>
  <si>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</si>
  <si>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</si>
  <si>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</si>
  <si>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</si>
  <si>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</si>
  <si>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</si>
  <si>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</si>
  <si>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</si>
  <si>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</si>
  <si>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</si>
  <si>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</si>
  <si>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</si>
  <si>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</si>
  <si>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</si>
  <si>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</si>
  <si>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</si>
  <si>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</si>
  <si>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</si>
  <si>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</si>
  <si>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</si>
  <si>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</si>
  <si>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</si>
  <si>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</si>
  <si>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</si>
  <si>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</si>
  <si>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</si>
  <si>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</si>
  <si>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</si>
  <si>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</si>
  <si>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</si>
  <si>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</si>
  <si>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</si>
  <si>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</si>
  <si>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</si>
  <si>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</si>
  <si>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</si>
  <si>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</si>
  <si>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</si>
  <si>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</si>
  <si>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</si>
  <si>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</si>
  <si>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</si>
  <si>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</si>
  <si>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</si>
  <si>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</si>
  <si>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</si>
  <si>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</si>
  <si>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</si>
  <si>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</si>
  <si>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</si>
  <si>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</si>
  <si>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</si>
  <si>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</si>
  <si>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</si>
  <si>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</si>
  <si>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</si>
  <si>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</si>
  <si>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</si>
  <si>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</si>
  <si>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</si>
  <si>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</si>
  <si>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</si>
  <si>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</si>
  <si>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</si>
  <si>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</si>
  <si>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</si>
  <si>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</si>
  <si>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</si>
  <si>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</si>
  <si>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</si>
  <si>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</si>
  <si>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</si>
  <si>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</si>
  <si>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</si>
  <si>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</si>
  <si>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</si>
  <si>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</si>
  <si>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</si>
  <si>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</si>
  <si>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</si>
  <si>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</si>
  <si>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</si>
  <si>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</si>
  <si>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</si>
  <si>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</si>
  <si>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</si>
  <si>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</si>
  <si>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</si>
  <si>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</si>
  <si>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</si>
  <si>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</si>
  <si>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</si>
  <si>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</si>
  <si>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</si>
  <si>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</si>
  <si>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</si>
  <si>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</si>
  <si>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</si>
  <si>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</si>
  <si>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</si>
  <si>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</si>
  <si>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</si>
  <si>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</si>
  <si>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</si>
  <si>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</si>
  <si>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</si>
  <si>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</si>
  <si>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</si>
  <si>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</si>
  <si>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</si>
  <si>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</si>
  <si>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</si>
  <si>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</si>
  <si>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</si>
  <si>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</si>
  <si>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</si>
  <si>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</si>
  <si>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</si>
  <si>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</si>
  <si>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</si>
  <si>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</si>
  <si>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</si>
  <si>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</si>
  <si>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</si>
  <si>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</si>
  <si>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</si>
  <si>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</si>
  <si>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</si>
  <si>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</si>
  <si>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</si>
  <si>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</si>
  <si>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</si>
  <si>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</si>
  <si>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</si>
  <si>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</si>
  <si>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</si>
  <si>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</si>
  <si>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</si>
  <si>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</si>
  <si>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</si>
  <si>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</si>
  <si>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</si>
  <si>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</si>
  <si>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</si>
  <si>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</si>
  <si>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</si>
  <si>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</si>
  <si>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</si>
  <si>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</si>
  <si>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</si>
  <si>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</si>
  <si>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</si>
  <si>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</si>
  <si>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</si>
  <si>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</si>
  <si>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</si>
  <si>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</si>
  <si>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</si>
  <si>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</si>
  <si>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</si>
  <si>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</si>
  <si>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</si>
  <si>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</si>
  <si>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</si>
  <si>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</si>
  <si>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</si>
  <si>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</si>
  <si>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</si>
  <si>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</si>
  <si>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</si>
  <si>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</si>
  <si>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</si>
  <si>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</si>
  <si>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</si>
  <si>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</si>
  <si>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</si>
  <si>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</si>
  <si>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</si>
  <si>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</si>
  <si>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</si>
  <si>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</si>
  <si>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</si>
  <si>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</si>
  <si>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</si>
  <si>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</si>
  <si>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</si>
  <si>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</si>
  <si>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</si>
  <si>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</si>
  <si>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</si>
  <si>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</si>
  <si>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</si>
  <si>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</si>
  <si>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</si>
  <si>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</si>
  <si>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</si>
  <si>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</si>
  <si>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</si>
  <si>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</si>
  <si>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</si>
  <si>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</si>
  <si>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</si>
  <si>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</si>
  <si>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</si>
  <si>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</si>
  <si>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</si>
  <si>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</si>
  <si>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</si>
  <si>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</si>
  <si>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</si>
  <si>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</si>
  <si>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</si>
  <si>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</si>
  <si>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</si>
  <si>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</si>
  <si>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</si>
  <si>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</si>
  <si>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</si>
  <si>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</si>
  <si>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</si>
  <si>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</si>
  <si>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</si>
  <si>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</si>
  <si>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</si>
  <si>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</si>
  <si>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</si>
  <si>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</si>
  <si>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</si>
  <si>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</si>
  <si>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</si>
  <si>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</si>
  <si>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</si>
  <si>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</si>
  <si>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</si>
  <si>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</si>
  <si>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</si>
  <si>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</si>
  <si>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</si>
  <si>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</si>
  <si>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</si>
  <si>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</si>
  <si>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</si>
  <si>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</si>
  <si>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</si>
  <si>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</si>
  <si>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</si>
  <si>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</si>
  <si>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</si>
  <si>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</si>
  <si>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</si>
  <si>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</si>
  <si>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</si>
  <si>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</si>
  <si>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</si>
  <si>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</si>
  <si>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</si>
  <si>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</si>
  <si>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</si>
  <si>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</si>
  <si>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</si>
  <si>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</si>
  <si>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</si>
  <si>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</si>
  <si>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</si>
  <si>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</si>
  <si>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</si>
  <si>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</si>
  <si>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</si>
  <si>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</si>
  <si>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</si>
  <si>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</si>
  <si>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</si>
  <si>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</si>
  <si>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</si>
  <si>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</si>
  <si>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</si>
  <si>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</si>
  <si>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</si>
  <si>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</si>
  <si>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</si>
  <si>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</si>
  <si>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</si>
  <si>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</si>
  <si>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</si>
  <si>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</si>
  <si>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</si>
  <si>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</si>
  <si>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</si>
  <si>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</si>
  <si>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</si>
  <si>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</si>
  <si>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</si>
  <si>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</si>
  <si>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</si>
  <si>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</si>
  <si>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</si>
  <si>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</si>
  <si>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</si>
  <si>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</si>
  <si>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</si>
  <si>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</si>
  <si>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</si>
  <si>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</si>
  <si>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</si>
  <si>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</si>
  <si>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</si>
  <si>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</si>
  <si>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</si>
  <si>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</si>
  <si>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</si>
  <si>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</si>
  <si>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</si>
  <si>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</si>
  <si>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</si>
  <si>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</si>
  <si>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</si>
  <si>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</si>
  <si>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</si>
  <si>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</si>
  <si>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</si>
  <si>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</si>
  <si>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</si>
  <si>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</si>
  <si>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</si>
  <si>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</si>
  <si>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</si>
  <si>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</si>
  <si>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</si>
  <si>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</si>
  <si>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</si>
  <si>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</si>
  <si>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</si>
  <si>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</si>
  <si>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</si>
  <si>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</si>
  <si>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</si>
  <si>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</si>
  <si>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</si>
  <si>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</si>
  <si>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</si>
  <si>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</si>
  <si>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</si>
  <si>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</si>
  <si>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</si>
  <si>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</si>
  <si>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</si>
  <si>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</si>
  <si>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</si>
  <si>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</si>
  <si>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</si>
  <si>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</si>
  <si>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</si>
  <si>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</si>
  <si>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</si>
  <si>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</si>
  <si>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</si>
  <si>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</si>
  <si>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</si>
  <si>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</si>
  <si>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</si>
  <si>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</si>
  <si>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</si>
  <si>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</si>
  <si>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</si>
  <si>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</si>
  <si>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</si>
  <si>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</si>
  <si>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</si>
  <si>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</si>
  <si>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</si>
  <si>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</si>
  <si>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</si>
  <si>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</si>
  <si>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</si>
  <si>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</si>
  <si>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</si>
  <si>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</si>
  <si>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</si>
  <si>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</si>
  <si>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</si>
  <si>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</si>
  <si>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</si>
  <si>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</si>
  <si>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</si>
  <si>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</si>
  <si>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</si>
  <si>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</si>
  <si>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</si>
  <si>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</si>
  <si>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</si>
  <si>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</si>
  <si>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</si>
  <si>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</si>
  <si>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</si>
  <si>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</si>
  <si>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</si>
  <si>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</si>
  <si>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</si>
  <si>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</si>
  <si>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</si>
  <si>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</si>
  <si>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</si>
  <si>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</si>
  <si>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</si>
  <si>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</si>
  <si>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</si>
  <si>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</si>
  <si>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</si>
  <si>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</si>
  <si>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</si>
  <si>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</si>
  <si>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</si>
  <si>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</si>
  <si>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</si>
  <si>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</si>
  <si>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</si>
  <si>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</si>
  <si>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</si>
  <si>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</si>
  <si>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</si>
  <si>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</si>
  <si>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</si>
  <si>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</si>
  <si>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</si>
  <si>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</si>
  <si>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</si>
  <si>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</si>
  <si>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</si>
  <si>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</si>
  <si>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</si>
  <si>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</si>
  <si>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</si>
  <si>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</si>
  <si>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</si>
  <si>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</si>
  <si>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</si>
  <si>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</si>
  <si>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</si>
  <si>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</si>
  <si>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</si>
  <si>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</si>
  <si>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</si>
  <si>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</si>
  <si>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</si>
  <si>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</si>
  <si>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</si>
  <si>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</si>
  <si>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</si>
  <si>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</si>
  <si>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</si>
  <si>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</si>
  <si>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</si>
  <si>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</si>
  <si>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</si>
  <si>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</si>
  <si>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</si>
  <si>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</si>
  <si>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</si>
  <si>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</si>
  <si>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</si>
  <si>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</si>
  <si>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</si>
  <si>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</si>
  <si>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</si>
  <si>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</si>
  <si>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</si>
  <si>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</si>
  <si>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</si>
  <si>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</si>
  <si>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</si>
  <si>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</si>
  <si>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</si>
  <si>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</si>
  <si>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</si>
  <si>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</si>
  <si>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</si>
  <si>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</si>
  <si>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</si>
  <si>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</si>
  <si>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</si>
  <si>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</si>
  <si>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</si>
  <si>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</si>
  <si>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</si>
  <si>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</si>
  <si>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</si>
  <si>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</si>
  <si>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</si>
  <si>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</si>
  <si>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</si>
  <si>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</si>
  <si>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</si>
  <si>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</si>
  <si>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</si>
  <si>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</si>
  <si>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</si>
  <si>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</si>
  <si>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</si>
  <si>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</si>
  <si>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</si>
  <si>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</si>
  <si>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</si>
  <si>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</si>
  <si>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</si>
  <si>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</si>
  <si>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</si>
  <si>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</si>
  <si>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</si>
  <si>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</si>
  <si>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</si>
  <si>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</si>
  <si>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</si>
  <si>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</si>
  <si>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</si>
  <si>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</si>
  <si>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</si>
  <si>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</si>
  <si>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</si>
  <si>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</si>
  <si>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</si>
  <si>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</si>
  <si>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</si>
  <si>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</si>
  <si>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</si>
  <si>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</si>
  <si>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</si>
  <si>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</si>
  <si>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</si>
  <si>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</si>
  <si>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</si>
  <si>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</si>
  <si>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</si>
  <si>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</si>
  <si>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</si>
  <si>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</si>
  <si>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</si>
  <si>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</si>
  <si>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</si>
  <si>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</si>
  <si>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</si>
  <si>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</si>
  <si>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</si>
  <si>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</si>
  <si>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</si>
  <si>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</si>
  <si>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</si>
  <si>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</si>
  <si>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</si>
  <si>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</si>
  <si>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</si>
  <si>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</si>
  <si>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</si>
  <si>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</si>
  <si>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</si>
  <si>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</si>
  <si>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</si>
  <si>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</si>
  <si>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</si>
  <si>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</si>
  <si>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</si>
  <si>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</si>
  <si>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</si>
  <si>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</si>
  <si>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</si>
  <si>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</si>
  <si>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</si>
  <si>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</si>
  <si>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</si>
  <si>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</si>
  <si>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</si>
  <si>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</si>
  <si>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</si>
  <si>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</si>
  <si>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</si>
  <si>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</si>
  <si>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</si>
  <si>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</si>
  <si>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</si>
  <si>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</si>
  <si>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</si>
  <si>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</si>
  <si>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</si>
  <si>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</si>
  <si>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</si>
  <si>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</si>
  <si>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</si>
  <si>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</si>
  <si>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</si>
  <si>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</si>
  <si>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</si>
  <si>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</si>
  <si>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</si>
  <si>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</si>
  <si>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</si>
  <si>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</si>
  <si>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</si>
  <si>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</si>
  <si>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</si>
  <si>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</si>
  <si>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</si>
  <si>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</si>
  <si>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</si>
  <si>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</si>
  <si>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</si>
  <si>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</si>
  <si>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</si>
  <si>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</si>
  <si>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</si>
  <si>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</si>
  <si>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</si>
  <si>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</si>
  <si>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</si>
  <si>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</si>
  <si>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</si>
  <si>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</si>
  <si>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</si>
  <si>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</si>
  <si>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</si>
  <si>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</si>
  <si>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</si>
  <si>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</si>
  <si>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</si>
  <si>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</si>
  <si>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</si>
  <si>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</si>
  <si>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</si>
  <si>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</si>
  <si>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</si>
  <si>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</si>
  <si>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</si>
  <si>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</si>
  <si>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</si>
  <si>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</si>
  <si>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</si>
  <si>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</si>
  <si>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</si>
  <si>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</si>
  <si>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</si>
  <si>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</si>
  <si>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</si>
  <si>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</si>
  <si>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</si>
  <si>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</si>
  <si>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</si>
  <si>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</si>
  <si>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</si>
  <si>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</si>
  <si>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</si>
  <si>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</si>
  <si>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</si>
  <si>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</si>
  <si>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</si>
  <si>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</si>
  <si>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</si>
  <si>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</si>
  <si>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</si>
  <si>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</si>
  <si>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</si>
  <si>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</si>
  <si>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</si>
  <si>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</si>
  <si>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</si>
  <si>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</si>
  <si>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</si>
  <si>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</si>
  <si>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</si>
  <si>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</si>
  <si>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</si>
  <si>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</si>
  <si>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</si>
  <si>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</si>
  <si>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</si>
  <si>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</si>
  <si>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</si>
  <si>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</si>
  <si>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</si>
  <si>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</si>
  <si>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</si>
  <si>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</si>
  <si>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</si>
  <si>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</si>
  <si>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</si>
  <si>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</si>
  <si>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</si>
  <si>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</si>
  <si>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</si>
  <si>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</si>
  <si>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</si>
  <si>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</si>
  <si>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</si>
  <si>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</si>
  <si>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</si>
  <si>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</si>
  <si>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</si>
  <si>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</si>
  <si>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</si>
  <si>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</si>
  <si>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</si>
  <si>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</si>
  <si>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</si>
  <si>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</si>
  <si>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</si>
  <si>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</si>
  <si>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</si>
  <si>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</si>
  <si>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</si>
  <si>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</si>
  <si>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</si>
  <si>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</si>
  <si>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</si>
  <si>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</si>
  <si>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</si>
  <si>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</si>
  <si>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</si>
  <si>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</si>
  <si>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</si>
  <si>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</si>
  <si>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</si>
  <si>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</si>
  <si>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</si>
  <si>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</si>
  <si>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</si>
  <si>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</si>
  <si>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</si>
  <si>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</si>
  <si>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</si>
  <si>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</si>
  <si>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</si>
  <si>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</si>
  <si>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</si>
  <si>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</si>
  <si>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</si>
  <si>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</si>
  <si>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</si>
  <si>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</si>
  <si>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</si>
  <si>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</si>
  <si>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</si>
  <si>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</si>
  <si>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</si>
  <si>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</si>
  <si>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</si>
  <si>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</si>
  <si>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</si>
  <si>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</si>
  <si>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</si>
  <si>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</si>
  <si>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</si>
  <si>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</si>
  <si>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</si>
  <si>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</si>
  <si>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</si>
  <si>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</si>
  <si>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</si>
  <si>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</si>
  <si>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</si>
  <si>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</si>
  <si>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</si>
  <si>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</si>
  <si>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</si>
  <si>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</si>
  <si>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</si>
  <si>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</si>
  <si>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</si>
  <si>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</si>
  <si>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</si>
  <si>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</si>
  <si>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</si>
  <si>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</si>
  <si>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</si>
  <si>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</si>
  <si>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</si>
  <si>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</si>
  <si>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</si>
  <si>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</si>
  <si>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</si>
  <si>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</si>
  <si>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</si>
  <si>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</si>
  <si>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</si>
  <si>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</si>
  <si>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</si>
  <si>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</si>
  <si>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</si>
  <si>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</si>
  <si>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</si>
  <si>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</si>
  <si>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</si>
  <si>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</si>
  <si>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</si>
  <si>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</si>
  <si>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</si>
  <si>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</si>
  <si>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</si>
  <si>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</si>
  <si>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</si>
  <si>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</si>
  <si>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</si>
  <si>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</si>
  <si>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</si>
  <si>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</si>
  <si>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</si>
  <si>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</si>
  <si>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</si>
  <si>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</si>
  <si>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</si>
  <si>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</si>
  <si>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</si>
  <si>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</si>
  <si>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</si>
  <si>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</si>
  <si>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</si>
  <si>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</si>
  <si>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</si>
  <si>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</si>
  <si>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</si>
  <si>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</si>
  <si>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</si>
  <si>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</si>
  <si>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</si>
  <si>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</si>
  <si>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</si>
  <si>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</si>
  <si>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</si>
  <si>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</si>
  <si>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</si>
  <si>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</si>
  <si>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</si>
  <si>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</si>
  <si>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</si>
  <si>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</si>
  <si>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</si>
  <si>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</si>
  <si>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</si>
  <si>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</si>
  <si>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</si>
  <si>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</si>
  <si>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</si>
  <si>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</si>
  <si>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</si>
  <si>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</si>
  <si>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</si>
  <si>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</si>
  <si>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</si>
  <si>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</si>
  <si>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</si>
  <si>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</si>
  <si>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</si>
  <si>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</si>
  <si>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</si>
  <si>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</si>
  <si>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</si>
  <si>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</si>
  <si>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</si>
  <si>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</si>
  <si>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</si>
  <si>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</si>
  <si>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</si>
  <si>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</si>
  <si>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</si>
  <si>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</si>
  <si>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</si>
  <si>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</si>
  <si>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</si>
  <si>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</si>
  <si>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</si>
  <si>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</si>
  <si>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</si>
  <si>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</si>
  <si>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</si>
  <si>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</si>
  <si>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</si>
  <si>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</si>
  <si>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</si>
  <si>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</si>
  <si>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</si>
  <si>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</si>
  <si>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</si>
  <si>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</si>
  <si>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</si>
  <si>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</si>
  <si>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</si>
  <si>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</si>
  <si>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</si>
  <si>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</si>
  <si>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</si>
  <si>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</si>
  <si>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</si>
  <si>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</si>
  <si>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</si>
  <si>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</si>
  <si>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</si>
  <si>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</si>
  <si>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</si>
  <si>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</si>
  <si>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</si>
  <si>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</si>
  <si>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</si>
  <si>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</si>
  <si>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</si>
  <si>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</si>
  <si>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</si>
  <si>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</si>
  <si>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</si>
  <si>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</si>
  <si>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</si>
  <si>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</si>
  <si>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</si>
  <si>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</si>
  <si>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</si>
  <si>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</si>
  <si>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</si>
  <si>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</si>
  <si>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</si>
  <si>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</si>
  <si>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</si>
  <si>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</si>
  <si>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</si>
  <si>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</si>
  <si>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</si>
  <si>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</si>
  <si>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</si>
  <si>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</si>
  <si>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</si>
  <si>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</si>
  <si>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</si>
  <si>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</si>
  <si>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</si>
  <si>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</si>
  <si>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</si>
  <si>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</si>
  <si>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</si>
  <si>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</si>
  <si>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</si>
  <si>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</si>
  <si>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</si>
  <si>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</si>
  <si>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</si>
  <si>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</si>
  <si>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</si>
  <si>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</si>
  <si>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</si>
  <si>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</si>
  <si>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</si>
  <si>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</si>
  <si>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</si>
  <si>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</si>
  <si>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</si>
  <si>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</si>
  <si>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</si>
  <si>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</si>
  <si>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</si>
  <si>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</si>
  <si>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</si>
  <si>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</si>
  <si>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</si>
  <si>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</si>
  <si>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</si>
  <si>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</si>
  <si>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</si>
  <si>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</si>
  <si>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</si>
  <si>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</si>
  <si>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</si>
  <si>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</si>
  <si>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</si>
  <si>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</si>
  <si>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</si>
  <si>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</si>
  <si>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</si>
  <si>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</si>
  <si>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</si>
  <si>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</si>
  <si>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</si>
  <si>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</si>
  <si>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</si>
  <si>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</si>
  <si>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</si>
  <si>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</si>
  <si>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</si>
  <si>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</si>
  <si>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</si>
  <si>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</si>
  <si>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</si>
  <si>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</si>
  <si>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</si>
  <si>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</si>
  <si>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</si>
  <si>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</si>
  <si>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</si>
  <si>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</si>
  <si>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</si>
  <si>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</si>
  <si>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</si>
  <si>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</si>
  <si>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</si>
  <si>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</si>
  <si>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</si>
  <si>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</si>
  <si>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</si>
  <si>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</si>
  <si>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</si>
  <si>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</si>
  <si>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</si>
  <si>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</si>
  <si>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</si>
  <si>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</si>
  <si>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</si>
  <si>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</si>
  <si>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</si>
  <si>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</si>
  <si>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</si>
  <si>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</si>
  <si>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</si>
  <si>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</si>
  <si>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</si>
  <si>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</si>
  <si>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</si>
  <si>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</si>
  <si>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</si>
  <si>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</si>
  <si>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</si>
  <si>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</si>
  <si>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</si>
  <si>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</si>
  <si>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</si>
  <si>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</si>
  <si>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</si>
  <si>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</si>
  <si>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</si>
  <si>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</si>
  <si>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</si>
  <si>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</si>
  <si>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</si>
  <si>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</si>
  <si>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</si>
  <si>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</si>
  <si>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</si>
  <si>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</si>
  <si>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</si>
  <si>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</si>
  <si>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</si>
  <si>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</si>
  <si>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</si>
  <si>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</si>
  <si>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</si>
  <si>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</si>
  <si>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</si>
  <si>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</si>
  <si>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</si>
  <si>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</si>
  <si>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</si>
  <si>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</si>
  <si>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</si>
  <si>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</si>
  <si>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</si>
  <si>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</si>
  <si>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</si>
  <si>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</si>
  <si>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</si>
  <si>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</si>
  <si>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</si>
  <si>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</si>
  <si>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</si>
  <si>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</si>
  <si>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</si>
  <si>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</si>
  <si>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</si>
  <si>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</si>
  <si>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</si>
  <si>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</si>
  <si>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</si>
  <si>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</si>
  <si>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</si>
  <si>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</si>
  <si>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</si>
  <si>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</si>
  <si>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</si>
  <si>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</si>
  <si>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</si>
  <si>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</si>
  <si>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</si>
  <si>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</si>
  <si>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</si>
  <si>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</si>
  <si>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</si>
  <si>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</si>
  <si>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</si>
  <si>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</si>
  <si>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</si>
  <si>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</si>
  <si>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</si>
  <si>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</si>
  <si>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</si>
  <si>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</si>
  <si>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</si>
  <si>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</si>
  <si>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</si>
  <si>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</si>
  <si>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</si>
  <si>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</si>
  <si>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</si>
  <si>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</si>
  <si>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</si>
  <si>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</si>
  <si>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</si>
  <si>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</si>
  <si>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</si>
  <si>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</si>
  <si>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</si>
  <si>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</si>
  <si>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</si>
  <si>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</si>
  <si>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</si>
  <si>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</si>
  <si>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</si>
  <si>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</si>
  <si>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</si>
  <si>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</si>
  <si>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</si>
  <si>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</si>
  <si>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</si>
  <si>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</si>
  <si>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</si>
  <si>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</si>
  <si>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</si>
  <si>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</si>
  <si>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</si>
  <si>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</si>
  <si>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</si>
  <si>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</si>
  <si>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</si>
  <si>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</si>
  <si>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</si>
  <si>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</si>
  <si>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</si>
  <si>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</si>
  <si>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</si>
  <si>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</si>
  <si>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</si>
  <si>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</si>
  <si>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</si>
  <si>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</si>
  <si>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</si>
  <si>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</si>
  <si>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</si>
  <si>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</si>
  <si>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</si>
  <si>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</si>
  <si>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</si>
  <si>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</si>
  <si>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</si>
  <si>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</si>
  <si>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</si>
  <si>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</si>
  <si>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</si>
  <si>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</si>
  <si>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</si>
  <si>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</si>
  <si>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</si>
  <si>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</si>
  <si>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</si>
  <si>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</si>
  <si>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</si>
  <si>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</si>
  <si>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</si>
  <si>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</si>
  <si>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</si>
  <si>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</si>
  <si>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</si>
  <si>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</si>
  <si>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</si>
  <si>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</si>
  <si>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</si>
  <si>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</si>
  <si>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</si>
  <si>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</si>
  <si>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</si>
  <si>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</si>
  <si>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</si>
  <si>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</si>
  <si>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</si>
  <si>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</si>
  <si>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</si>
  <si>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</si>
  <si>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</si>
  <si>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</si>
  <si>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</si>
  <si>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</si>
  <si>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</si>
  <si>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</si>
  <si>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</si>
  <si>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</si>
  <si>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</si>
  <si>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</si>
  <si>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</si>
  <si>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</si>
  <si>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</si>
  <si>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</si>
  <si>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</si>
  <si>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</si>
  <si>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</si>
  <si>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</si>
  <si>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</si>
  <si>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</si>
  <si>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</si>
  <si>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</si>
  <si>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</si>
  <si>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</si>
  <si>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</si>
  <si>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</si>
  <si>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</si>
  <si>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</si>
  <si>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</si>
  <si>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</si>
  <si>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</si>
  <si>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</si>
  <si>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</si>
  <si>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</si>
  <si>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</si>
  <si>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</si>
  <si>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</si>
  <si>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</si>
  <si>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</si>
  <si>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</si>
  <si>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</si>
  <si>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</si>
  <si>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</si>
  <si>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</si>
  <si>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</si>
  <si>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</si>
  <si>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</si>
  <si>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</si>
  <si>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</si>
  <si>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</si>
  <si>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</si>
  <si>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</si>
  <si>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</si>
  <si>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</si>
  <si>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</si>
  <si>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</si>
  <si>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</si>
  <si>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</si>
  <si>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</si>
  <si>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</si>
  <si>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</si>
  <si>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</si>
  <si>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</si>
  <si>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</si>
  <si>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</si>
  <si>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</si>
  <si>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</si>
  <si>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</si>
  <si>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</si>
  <si>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</si>
  <si>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</si>
  <si>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</si>
  <si>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</si>
  <si>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</si>
  <si>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</si>
  <si>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</si>
  <si>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</si>
  <si>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</si>
  <si>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</si>
  <si>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</si>
  <si>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</si>
  <si>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</si>
  <si>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</si>
  <si>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</si>
  <si>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</si>
  <si>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</si>
  <si>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</si>
  <si>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</si>
  <si>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</si>
  <si>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</si>
  <si>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</si>
  <si>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</si>
  <si>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</si>
  <si>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</si>
  <si>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</si>
  <si>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</si>
  <si>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</si>
  <si>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</si>
  <si>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</si>
  <si>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</si>
  <si>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</si>
  <si>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</si>
  <si>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</si>
  <si>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</si>
  <si>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</si>
  <si>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</si>
  <si>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</si>
  <si>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</si>
  <si>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</si>
  <si>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</si>
  <si>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</si>
  <si>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</si>
  <si>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</si>
  <si>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</si>
  <si>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</si>
  <si>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</si>
  <si>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</si>
  <si>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</si>
  <si>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</si>
  <si>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</si>
  <si>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</si>
  <si>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</si>
  <si>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</si>
  <si>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</si>
  <si>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</si>
  <si>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</si>
  <si>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</si>
  <si>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</si>
  <si>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</si>
  <si>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</si>
  <si>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</si>
  <si>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</si>
  <si>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</si>
  <si>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</si>
  <si>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</si>
  <si>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</si>
  <si>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</si>
  <si>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</si>
  <si>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</si>
  <si>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</si>
  <si>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</si>
  <si>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</si>
  <si>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</si>
  <si>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</si>
  <si>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</si>
  <si>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</si>
  <si>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</si>
  <si>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</si>
  <si>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</si>
  <si>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</si>
  <si>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</si>
  <si>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</si>
  <si>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</si>
  <si>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</si>
  <si>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</si>
  <si>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</si>
  <si>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</si>
  <si>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</si>
  <si>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</si>
  <si>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</si>
  <si>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</si>
  <si>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</si>
  <si>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</si>
  <si>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</si>
  <si>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</si>
  <si>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</si>
  <si>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</si>
  <si>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</si>
  <si>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</si>
  <si>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</si>
  <si>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</si>
  <si>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</si>
  <si>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</si>
  <si>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</si>
  <si>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</si>
  <si>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</si>
  <si>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</si>
  <si>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</si>
  <si>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</si>
  <si>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</si>
  <si>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</si>
  <si>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</si>
  <si>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</si>
  <si>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</si>
  <si>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</si>
  <si>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</si>
  <si>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</si>
  <si>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</si>
  <si>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</si>
  <si>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</si>
  <si>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</si>
  <si>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</si>
  <si>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</si>
  <si>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</si>
  <si>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</si>
  <si>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</si>
  <si>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</si>
  <si>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</si>
  <si>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</si>
  <si>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</si>
  <si>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</si>
  <si>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</si>
  <si>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</si>
  <si>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</si>
  <si>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</si>
  <si>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</si>
  <si>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</si>
  <si>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</si>
  <si>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</si>
  <si>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</si>
  <si>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</si>
  <si>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</si>
  <si>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</si>
  <si>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</si>
  <si>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</si>
  <si>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</si>
  <si>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</si>
  <si>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</si>
  <si>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</si>
  <si>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</si>
  <si>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</si>
  <si>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</si>
  <si>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</si>
  <si>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</si>
  <si>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</si>
  <si>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</si>
  <si>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</si>
  <si>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</si>
  <si>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</si>
  <si>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</si>
  <si>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</si>
  <si>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</si>
  <si>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</si>
  <si>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</si>
  <si>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</si>
  <si>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</si>
  <si>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</si>
  <si>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</si>
  <si>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</si>
  <si>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</si>
  <si>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</si>
  <si>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</si>
  <si>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</si>
  <si>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</si>
  <si>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</si>
  <si>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</si>
  <si>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</si>
  <si>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</si>
  <si>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</si>
  <si>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</si>
  <si>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</si>
  <si>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</si>
  <si>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</si>
  <si>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</si>
  <si>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</si>
  <si>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</si>
  <si>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</si>
  <si>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</si>
  <si>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</si>
  <si>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</si>
  <si>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</si>
  <si>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</si>
  <si>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</si>
  <si>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</si>
  <si>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</si>
  <si>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</si>
  <si>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</si>
  <si>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</si>
  <si>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</si>
  <si>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</si>
  <si>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</si>
  <si>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</si>
  <si>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</si>
  <si>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</si>
  <si>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</si>
  <si>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</si>
  <si>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</si>
  <si>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</si>
  <si>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</si>
  <si>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</si>
  <si>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</si>
  <si>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</si>
  <si>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</si>
  <si>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</si>
  <si>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</si>
  <si>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</si>
  <si>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</si>
  <si>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</si>
  <si>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</si>
  <si>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</si>
  <si>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</si>
  <si>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</si>
  <si>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</si>
  <si>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</si>
  <si>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</si>
  <si>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</si>
  <si>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</si>
  <si>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</si>
  <si>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</si>
  <si>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</si>
  <si>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</si>
  <si>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</si>
  <si>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</si>
  <si>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</si>
  <si>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</si>
  <si>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</si>
  <si>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</si>
  <si>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</si>
  <si>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</si>
  <si>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</si>
  <si>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</si>
  <si>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</si>
  <si>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</si>
  <si>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</si>
  <si>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</si>
  <si>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</si>
  <si>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</si>
  <si>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</si>
  <si>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</si>
  <si>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</si>
  <si>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</si>
  <si>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</si>
  <si>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</si>
  <si>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</si>
  <si>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</si>
  <si>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</si>
  <si>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</si>
  <si>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</si>
  <si>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</si>
  <si>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</si>
  <si>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</si>
  <si>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</si>
  <si>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</si>
  <si>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</si>
  <si>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</si>
  <si>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</si>
  <si>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</si>
  <si>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</si>
  <si>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</si>
  <si>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</si>
  <si>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</si>
  <si>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</si>
  <si>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</si>
  <si>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</si>
  <si>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</si>
  <si>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</si>
  <si>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</si>
  <si>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</si>
  <si>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</si>
  <si>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</si>
  <si>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</si>
  <si>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</si>
  <si>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</si>
  <si>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</si>
  <si>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</si>
  <si>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</si>
  <si>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</si>
  <si>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</si>
  <si>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</si>
  <si>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</si>
  <si>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</si>
  <si>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</si>
  <si>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</si>
  <si>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</si>
  <si>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</si>
  <si>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</si>
  <si>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</si>
  <si>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</si>
  <si>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</si>
  <si>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</si>
  <si>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</si>
  <si>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</si>
  <si>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</si>
  <si>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</si>
  <si>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</si>
  <si>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</si>
  <si>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</si>
  <si>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</si>
  <si>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</si>
  <si>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</si>
  <si>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</si>
  <si>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</si>
  <si>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</si>
  <si>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</si>
  <si>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</si>
  <si>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</si>
  <si>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</si>
  <si>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</si>
  <si>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</si>
  <si>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</si>
  <si>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</si>
  <si>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</si>
  <si>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</si>
  <si>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</si>
  <si>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</si>
  <si>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</si>
  <si>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</si>
  <si>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</si>
  <si>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</si>
  <si>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</si>
  <si>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</si>
  <si>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</si>
  <si>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</si>
  <si>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</si>
  <si>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</si>
  <si>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</si>
  <si>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</si>
  <si>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</si>
  <si>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</si>
  <si>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</si>
  <si>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</si>
  <si>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</si>
  <si>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</si>
  <si>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</si>
  <si>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</si>
  <si>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</si>
  <si>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</si>
  <si>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</si>
  <si>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</si>
  <si>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</si>
  <si>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</si>
  <si>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</si>
  <si>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</si>
  <si>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</si>
  <si>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</si>
  <si>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</si>
  <si>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</si>
  <si>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</si>
  <si>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</si>
  <si>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</si>
  <si>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</si>
  <si>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</si>
  <si>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</si>
  <si>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</si>
  <si>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</si>
  <si>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</si>
  <si>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</si>
  <si>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</si>
  <si>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</si>
  <si>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</si>
  <si>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</si>
  <si>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</si>
  <si>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</si>
  <si>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</si>
  <si>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</si>
  <si>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</si>
  <si>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</si>
  <si>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</si>
  <si>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</si>
  <si>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</si>
  <si>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</si>
  <si>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</si>
  <si>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</si>
  <si>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</si>
  <si>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</si>
  <si>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</si>
  <si>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</si>
  <si>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</si>
  <si>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</si>
  <si>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</si>
  <si>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</si>
  <si>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</si>
  <si>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</si>
  <si>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</si>
  <si>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</si>
  <si>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</si>
  <si>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</si>
  <si>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</si>
  <si>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</si>
  <si>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</si>
  <si>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</si>
  <si>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</si>
  <si>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</si>
  <si>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</si>
  <si>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</si>
  <si>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</si>
  <si>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</si>
  <si>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</si>
  <si>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</si>
  <si>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</si>
  <si>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</si>
  <si>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</si>
  <si>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</si>
  <si>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</si>
  <si>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</si>
  <si>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</si>
  <si>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</si>
  <si>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</si>
  <si>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</si>
  <si>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</si>
  <si>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</si>
  <si>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</si>
  <si>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</si>
  <si>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</si>
  <si>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</si>
  <si>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</si>
  <si>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</si>
  <si>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</si>
  <si>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</si>
  <si>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</si>
  <si>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</si>
  <si>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</si>
  <si>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</si>
  <si>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</si>
  <si>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</si>
  <si>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</si>
  <si>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</si>
  <si>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</si>
  <si>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</si>
  <si>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</si>
  <si>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</si>
  <si>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</si>
  <si>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</si>
  <si>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</si>
  <si>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</si>
  <si>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</si>
  <si>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</si>
  <si>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</si>
  <si>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</si>
  <si>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</si>
  <si>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</si>
  <si>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</si>
  <si>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</si>
  <si>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</si>
  <si>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</si>
  <si>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</si>
  <si>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</si>
  <si>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</si>
  <si>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</si>
  <si>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</si>
  <si>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</si>
  <si>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</si>
  <si>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</si>
  <si>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</si>
  <si>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</si>
  <si>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</si>
  <si>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</si>
  <si>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</si>
  <si>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</si>
  <si>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</si>
  <si>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</si>
  <si>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</si>
  <si>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</si>
  <si>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</si>
  <si>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</si>
  <si>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</si>
  <si>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</si>
  <si>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</si>
  <si>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</si>
  <si>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</si>
  <si>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</si>
  <si>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</si>
  <si>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</si>
  <si>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</si>
  <si>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</si>
  <si>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</si>
  <si>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</si>
  <si>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</si>
  <si>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</si>
  <si>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</si>
  <si>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</si>
  <si>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</si>
  <si>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</si>
  <si>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</si>
  <si>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</si>
  <si>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</si>
  <si>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</si>
  <si>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</si>
  <si>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</si>
  <si>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</si>
  <si>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</si>
  <si>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</si>
  <si>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</si>
  <si>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</si>
  <si>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</si>
  <si>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</si>
  <si>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</si>
  <si>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</si>
  <si>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</si>
  <si>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</si>
  <si>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</si>
  <si>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</si>
  <si>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</si>
  <si>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</si>
  <si>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</si>
  <si>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</si>
  <si>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</si>
  <si>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</si>
  <si>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</si>
  <si>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</si>
  <si>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</si>
  <si>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</si>
  <si>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</si>
  <si>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</si>
  <si>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</si>
  <si>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</si>
  <si>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</si>
  <si>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</si>
  <si>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</si>
  <si>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</si>
  <si>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</si>
  <si>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</si>
  <si>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</si>
  <si>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</si>
  <si>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</si>
  <si>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</si>
  <si>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</si>
  <si>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</si>
  <si>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</si>
  <si>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</si>
  <si>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</si>
  <si>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</si>
  <si>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</si>
  <si>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</si>
  <si>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</si>
  <si>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</si>
  <si>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</si>
  <si>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</si>
  <si>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</si>
  <si>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</si>
  <si>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</si>
  <si>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</si>
  <si>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</si>
  <si>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</si>
  <si>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</si>
  <si>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</si>
  <si>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</si>
  <si>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</si>
  <si>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</si>
  <si>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</si>
  <si>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</si>
  <si>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</si>
  <si>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</si>
  <si>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</si>
  <si>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</si>
  <si>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</si>
  <si>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</si>
  <si>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</si>
  <si>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</si>
  <si>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</si>
  <si>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</si>
  <si>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</si>
  <si>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</si>
  <si>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</si>
  <si>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</si>
  <si>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</si>
  <si>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</si>
  <si>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</si>
  <si>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</si>
  <si>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</si>
  <si>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</si>
  <si>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</si>
  <si>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</si>
  <si>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</si>
  <si>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</si>
  <si>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</si>
  <si>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</si>
  <si>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</si>
  <si>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</si>
  <si>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</si>
  <si>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</si>
  <si>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</si>
  <si>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</si>
  <si>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</si>
  <si>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</si>
  <si>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</si>
  <si>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</si>
  <si>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</si>
  <si>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</si>
  <si>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</si>
  <si>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</si>
  <si>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</si>
  <si>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</si>
  <si>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</si>
  <si>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</si>
  <si>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</si>
  <si>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</si>
  <si>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</si>
  <si>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</si>
  <si>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</si>
  <si>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</si>
  <si>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</si>
  <si>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</si>
  <si>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</si>
  <si>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</si>
  <si>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</si>
  <si>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</si>
  <si>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</si>
  <si>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</si>
  <si>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</si>
  <si>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</si>
  <si>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</si>
  <si>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</si>
  <si>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</si>
  <si>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</si>
  <si>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</si>
  <si>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</si>
  <si>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</si>
  <si>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</si>
  <si>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</si>
  <si>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</si>
  <si>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</si>
  <si>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</si>
  <si>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</si>
  <si>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</si>
  <si>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</si>
  <si>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</si>
  <si>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</si>
  <si>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</si>
  <si>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</si>
  <si>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</si>
  <si>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</si>
  <si>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</si>
  <si>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</si>
  <si>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</si>
  <si>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</si>
  <si>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</si>
  <si>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</si>
  <si>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</si>
  <si>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</si>
  <si>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</si>
  <si>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</si>
  <si>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</si>
  <si>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</si>
  <si>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</si>
  <si>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</si>
  <si>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</si>
  <si>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</si>
  <si>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</si>
  <si>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</si>
  <si>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</si>
  <si>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</si>
  <si>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</si>
  <si>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</si>
  <si>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</si>
  <si>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</si>
  <si>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</si>
  <si>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</si>
  <si>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</si>
  <si>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</si>
  <si>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</si>
  <si>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</si>
  <si>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</si>
  <si>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</si>
  <si>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</si>
  <si>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</si>
  <si>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</si>
  <si>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</si>
  <si>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</si>
  <si>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</si>
  <si>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</si>
  <si>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</si>
  <si>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</si>
  <si>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</si>
  <si>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</si>
  <si>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</si>
  <si>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</si>
  <si>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</si>
  <si>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</si>
  <si>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</si>
  <si>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</si>
  <si>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</si>
  <si>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</si>
  <si>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</si>
  <si>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</si>
  <si>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</si>
  <si>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</si>
  <si>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</si>
  <si>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</si>
  <si>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</si>
  <si>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</si>
  <si>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</si>
  <si>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</si>
  <si>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</si>
  <si>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</si>
  <si>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</si>
  <si>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</si>
  <si>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</si>
  <si>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</si>
  <si>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</si>
  <si>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</si>
  <si>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</si>
  <si>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</si>
  <si>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</si>
  <si>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</si>
  <si>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</si>
  <si>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</si>
  <si>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</si>
  <si>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</si>
  <si>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</si>
  <si>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</si>
  <si>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</si>
  <si>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</si>
  <si>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</si>
  <si>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</si>
  <si>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</si>
  <si>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</si>
  <si>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</si>
  <si>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</si>
  <si>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</si>
  <si>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</si>
  <si>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</si>
  <si>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</si>
  <si>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</si>
  <si>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</si>
  <si>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</si>
  <si>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</si>
  <si>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</si>
  <si>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</si>
  <si>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</si>
  <si>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</si>
  <si>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</si>
  <si>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</si>
  <si>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</si>
  <si>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</si>
  <si>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</si>
  <si>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</si>
  <si>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</si>
  <si>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</si>
  <si>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</si>
  <si>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</si>
  <si>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</si>
  <si>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</si>
  <si>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</si>
  <si>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</si>
  <si>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</si>
  <si>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</si>
  <si>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</si>
  <si>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</si>
  <si>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</si>
  <si>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</si>
  <si>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</si>
  <si>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</si>
  <si>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</si>
  <si>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</si>
  <si>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</si>
  <si>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</si>
  <si>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</si>
  <si>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</si>
  <si>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</si>
  <si>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</si>
  <si>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</si>
  <si>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</si>
  <si>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</si>
  <si>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</si>
  <si>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</si>
  <si>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</si>
  <si>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</si>
  <si>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</si>
  <si>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</si>
  <si>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</si>
  <si>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</si>
  <si>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</si>
  <si>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</si>
  <si>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</si>
  <si>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</si>
  <si>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</si>
  <si>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</si>
  <si>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</si>
  <si>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</si>
  <si>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</si>
  <si>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</si>
  <si>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</si>
  <si>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</si>
  <si>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</si>
  <si>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</si>
  <si>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</si>
  <si>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</si>
  <si>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</si>
  <si>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</si>
  <si>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</si>
  <si>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</si>
  <si>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</si>
  <si>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</si>
  <si>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</si>
  <si>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</si>
  <si>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</si>
  <si>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</si>
  <si>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</si>
  <si>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</si>
  <si>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</si>
  <si>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</si>
  <si>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</si>
  <si>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</si>
  <si>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</si>
  <si>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</si>
  <si>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</si>
  <si>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</si>
  <si>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</si>
  <si>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</si>
  <si>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</si>
  <si>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</si>
  <si>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</si>
  <si>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</si>
  <si>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</si>
  <si>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</si>
  <si>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</si>
  <si>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</si>
  <si>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</si>
  <si>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</si>
  <si>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</si>
  <si>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</si>
  <si>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</si>
  <si>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</si>
  <si>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</si>
  <si>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</si>
  <si>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</si>
  <si>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</si>
  <si>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</si>
  <si>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</si>
  <si>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</si>
  <si>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</si>
  <si>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</si>
  <si>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</si>
  <si>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</si>
  <si>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</si>
  <si>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</si>
  <si>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</si>
  <si>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</si>
  <si>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</si>
  <si>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</si>
  <si>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</si>
  <si>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</si>
  <si>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</si>
  <si>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</si>
  <si>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</si>
  <si>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</si>
  <si>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</si>
  <si>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</si>
  <si>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</si>
  <si>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</si>
  <si>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</si>
  <si>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</si>
  <si>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</si>
  <si>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</si>
  <si>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</si>
  <si>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</si>
  <si>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</si>
  <si>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</si>
  <si>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</si>
  <si>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</si>
  <si>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</si>
  <si>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</si>
  <si>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</si>
  <si>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</si>
  <si>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</si>
  <si>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</si>
  <si>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</si>
  <si>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</si>
  <si>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</si>
  <si>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</si>
  <si>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</si>
  <si>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</si>
  <si>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</si>
  <si>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</si>
  <si>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</si>
  <si>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</si>
  <si>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</si>
  <si>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</si>
  <si>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</si>
  <si>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</si>
  <si>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</si>
  <si>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</si>
  <si>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</si>
  <si>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</si>
  <si>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</si>
  <si>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</si>
  <si>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</si>
  <si>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</si>
  <si>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</si>
  <si>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</si>
  <si>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</si>
  <si>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</si>
  <si>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</si>
  <si>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</si>
  <si>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</si>
  <si>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</si>
  <si>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</si>
  <si>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</si>
  <si>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</si>
  <si>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</si>
  <si>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</si>
  <si>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</si>
  <si>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</si>
  <si>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</si>
  <si>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</si>
  <si>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</si>
  <si>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</si>
  <si>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</si>
  <si>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</si>
  <si>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</si>
  <si>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</si>
  <si>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</si>
  <si>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</si>
  <si>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</si>
  <si>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</si>
  <si>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</si>
  <si>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</si>
  <si>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</si>
  <si>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</si>
  <si>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</si>
  <si>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</si>
  <si>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</si>
  <si>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</si>
  <si>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</si>
  <si>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</si>
  <si>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</si>
  <si>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</si>
  <si>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</si>
  <si>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</si>
  <si>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</si>
  <si>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</si>
  <si>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</si>
  <si>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</si>
  <si>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</si>
  <si>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</si>
  <si>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</si>
  <si>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</si>
  <si>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</si>
  <si>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</si>
  <si>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</si>
  <si>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</si>
  <si>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</si>
  <si>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</si>
  <si>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</si>
  <si>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</si>
  <si>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</si>
  <si>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</si>
  <si>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</si>
  <si>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</si>
  <si>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</si>
  <si>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</si>
  <si>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</si>
  <si>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</si>
  <si>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</si>
  <si>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</si>
  <si>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</si>
  <si>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</si>
  <si>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</si>
  <si>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</si>
  <si>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</si>
  <si>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</si>
  <si>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</si>
  <si>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</si>
  <si>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</si>
  <si>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</si>
  <si>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</si>
  <si>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</si>
  <si>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</si>
  <si>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</si>
  <si>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</si>
  <si>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</si>
  <si>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</si>
  <si>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</si>
  <si>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</si>
  <si>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</si>
  <si>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</si>
  <si>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</si>
  <si>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</si>
  <si>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</si>
  <si>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</si>
  <si>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</si>
  <si>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</si>
  <si>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</si>
  <si>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</si>
  <si>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</si>
  <si>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</si>
  <si>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</si>
  <si>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</si>
  <si>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</si>
  <si>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</si>
  <si>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</si>
  <si>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</si>
  <si>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</si>
  <si>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</si>
  <si>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</si>
  <si>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</si>
  <si>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</si>
  <si>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</si>
  <si>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</si>
  <si>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</si>
  <si>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</si>
  <si>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</si>
  <si>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</si>
  <si>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</si>
  <si>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</si>
  <si>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</si>
  <si>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</si>
  <si>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</si>
  <si>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</si>
  <si>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</si>
  <si>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</si>
  <si>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</si>
  <si>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</si>
  <si>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</si>
  <si>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</si>
  <si>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</si>
  <si>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</si>
  <si>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</si>
  <si>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</si>
  <si>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</si>
  <si>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</si>
  <si>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</si>
  <si>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</si>
  <si>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</si>
  <si>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</si>
  <si>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</si>
  <si>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</si>
  <si>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</si>
  <si>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</si>
  <si>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</si>
  <si>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</si>
  <si>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</si>
  <si>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</si>
  <si>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</si>
  <si>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</si>
  <si>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</si>
  <si>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</si>
  <si>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</si>
  <si>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</si>
  <si>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</si>
  <si>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</si>
  <si>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</si>
  <si>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</si>
  <si>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</si>
  <si>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</si>
  <si>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</si>
  <si>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</si>
  <si>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</si>
  <si>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</si>
  <si>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</si>
  <si>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</si>
  <si>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</si>
  <si>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</si>
  <si>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</si>
  <si>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</si>
  <si>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</si>
  <si>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</si>
  <si>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</si>
  <si>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</si>
  <si>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</si>
  <si>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</si>
  <si>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</si>
  <si>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</si>
  <si>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</si>
  <si>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</si>
  <si>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</si>
  <si>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</si>
  <si>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</si>
  <si>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</si>
  <si>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</si>
  <si>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</si>
  <si>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</si>
  <si>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</si>
  <si>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</si>
  <si>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</si>
  <si>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</si>
  <si>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</si>
  <si>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</si>
  <si>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</si>
  <si>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</si>
  <si>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</si>
  <si>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</si>
  <si>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</si>
  <si>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</si>
  <si>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</si>
  <si>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</si>
  <si>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</si>
  <si>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</si>
  <si>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</si>
  <si>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</si>
  <si>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</si>
  <si>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</si>
  <si>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</si>
  <si>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</si>
  <si>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</si>
  <si>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</si>
  <si>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</si>
  <si>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</si>
  <si>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</si>
  <si>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</si>
  <si>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</si>
  <si>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</si>
  <si>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</si>
  <si>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</si>
  <si>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</si>
  <si>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</si>
  <si>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</si>
  <si>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</si>
  <si>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</si>
  <si>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</si>
  <si>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</si>
  <si>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</si>
  <si>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</si>
  <si>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</si>
  <si>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</si>
  <si>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</si>
  <si>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</si>
  <si>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</si>
  <si>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</si>
  <si>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</si>
  <si>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</si>
  <si>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</si>
  <si>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</si>
  <si>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</si>
  <si>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</si>
  <si>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</si>
  <si>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</si>
  <si>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</si>
  <si>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</si>
  <si>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</si>
  <si>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</si>
  <si>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</si>
  <si>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</si>
  <si>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</si>
  <si>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</si>
  <si>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</si>
  <si>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</si>
  <si>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</si>
  <si>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</si>
  <si>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</si>
  <si>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</si>
  <si>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</si>
  <si>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</si>
  <si>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</si>
  <si>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</si>
  <si>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</si>
  <si>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</si>
  <si>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</si>
  <si>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</si>
  <si>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</si>
  <si>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</si>
  <si>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</si>
  <si>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</si>
  <si>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</si>
  <si>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</si>
  <si>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</si>
  <si>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</si>
  <si>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</si>
  <si>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</si>
  <si>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</si>
  <si>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</si>
  <si>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</si>
  <si>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</si>
  <si>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</si>
  <si>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</si>
  <si>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</si>
  <si>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</si>
  <si>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</si>
  <si>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</si>
  <si>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</si>
  <si>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</si>
  <si>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</si>
  <si>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</si>
  <si>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</si>
  <si>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</si>
  <si>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</si>
  <si>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</si>
  <si>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</si>
  <si>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</si>
  <si>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</si>
  <si>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</si>
  <si>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</si>
  <si>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</si>
  <si>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</si>
  <si>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</si>
  <si>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</si>
  <si>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</si>
  <si>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</si>
  <si>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</si>
  <si>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</si>
  <si>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</si>
  <si>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</si>
  <si>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</si>
  <si>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</si>
  <si>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</si>
  <si>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</si>
  <si>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</si>
  <si>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</si>
  <si>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</si>
  <si>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</si>
  <si>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</si>
  <si>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</si>
  <si>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</si>
  <si>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</si>
  <si>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</si>
  <si>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</si>
  <si>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</si>
  <si>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</si>
  <si>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</si>
  <si>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</si>
  <si>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</si>
  <si>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</si>
  <si>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</si>
  <si>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</si>
  <si>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</si>
  <si>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</si>
  <si>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</si>
  <si>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</si>
  <si>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</si>
  <si>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</si>
  <si>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</si>
  <si>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</si>
  <si>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</si>
  <si>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</si>
  <si>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</si>
  <si>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</si>
  <si>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</si>
  <si>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</si>
  <si>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</si>
  <si>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</si>
  <si>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</si>
  <si>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</si>
  <si>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</si>
  <si>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</si>
  <si>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</si>
  <si>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</si>
  <si>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</si>
  <si>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</si>
  <si>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</si>
  <si>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</si>
  <si>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</si>
  <si>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</si>
  <si>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</si>
  <si>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</si>
  <si>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</si>
  <si>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</si>
  <si>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</si>
  <si>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</si>
  <si>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</si>
  <si>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</si>
  <si>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</si>
  <si>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</si>
  <si>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</si>
  <si>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</si>
  <si>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</si>
  <si>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</si>
  <si>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</si>
  <si>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</si>
  <si>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</si>
  <si>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</si>
  <si>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</si>
  <si>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</si>
  <si>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</si>
  <si>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</si>
  <si>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</si>
  <si>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</si>
  <si>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</si>
  <si>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</si>
  <si>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</si>
  <si>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</si>
  <si>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</si>
  <si>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</si>
  <si>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</si>
  <si>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</si>
  <si>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</si>
  <si>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</si>
  <si>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</si>
  <si>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</si>
  <si>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</si>
  <si>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</si>
  <si>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</si>
  <si>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</si>
  <si>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</si>
  <si>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</si>
  <si>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</si>
  <si>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</si>
  <si>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</si>
  <si>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</si>
  <si>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</si>
  <si>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</si>
  <si>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</si>
  <si>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</si>
  <si>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</si>
  <si>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</si>
  <si>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</si>
  <si>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</si>
  <si>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</si>
  <si>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</si>
  <si>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</si>
  <si>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</si>
  <si>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</si>
  <si>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</si>
  <si>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</si>
  <si>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</si>
  <si>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</si>
  <si>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</si>
  <si>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</si>
  <si>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</si>
  <si>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</si>
  <si>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</si>
  <si>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</si>
  <si>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</si>
  <si>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</si>
  <si>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</si>
  <si>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</si>
  <si>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</si>
  <si>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</si>
  <si>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</si>
  <si>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</si>
  <si>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</si>
  <si>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</si>
  <si>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</si>
  <si>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</si>
  <si>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</si>
  <si>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</si>
  <si>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</si>
  <si>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</si>
  <si>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</si>
  <si>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</si>
  <si>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</si>
  <si>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</si>
  <si>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</si>
  <si>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</si>
  <si>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</si>
  <si>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</si>
  <si>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</si>
  <si>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</si>
  <si>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</si>
  <si>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</si>
  <si>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</si>
  <si>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</si>
  <si>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</si>
  <si>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</si>
  <si>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</si>
  <si>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</si>
  <si>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</si>
  <si>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</si>
  <si>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</si>
  <si>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</si>
  <si>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</si>
  <si>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</si>
  <si>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</si>
  <si>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</si>
  <si>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</si>
  <si>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</si>
  <si>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</si>
  <si>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</si>
  <si>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</si>
  <si>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</si>
  <si>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</si>
  <si>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</si>
  <si>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</si>
  <si>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</si>
  <si>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</si>
  <si>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</si>
  <si>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</si>
  <si>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</si>
  <si>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</si>
  <si>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</si>
  <si>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</si>
  <si>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</si>
  <si>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</si>
  <si>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</si>
  <si>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</si>
  <si>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</si>
  <si>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</si>
  <si>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</si>
  <si>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</si>
  <si>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</si>
  <si>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</si>
  <si>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</si>
  <si>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</si>
  <si>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</si>
  <si>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</si>
  <si>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</si>
  <si>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</si>
  <si>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</si>
  <si>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</si>
  <si>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</si>
  <si>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</si>
  <si>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</si>
  <si>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</si>
  <si>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</si>
  <si>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</si>
  <si>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</si>
  <si>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</si>
  <si>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</si>
  <si>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</si>
  <si>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</si>
  <si>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</si>
  <si>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</si>
  <si>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</si>
  <si>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</si>
  <si>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</si>
  <si>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</si>
  <si>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</si>
  <si>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</si>
  <si>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</si>
  <si>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</si>
  <si>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</si>
  <si>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</si>
  <si>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</si>
  <si>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</si>
  <si>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</si>
  <si>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</si>
  <si>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</si>
  <si>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</si>
  <si>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</si>
  <si>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</si>
  <si>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</si>
  <si>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</si>
  <si>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</si>
  <si>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</si>
  <si>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</si>
  <si>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</si>
  <si>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</si>
  <si>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</si>
  <si>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</si>
  <si>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</si>
  <si>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</si>
  <si>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</si>
  <si>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</si>
  <si>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</si>
  <si>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</si>
  <si>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</si>
  <si>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</si>
  <si>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</si>
  <si>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</si>
  <si>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</si>
  <si>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</si>
  <si>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</si>
  <si>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</si>
  <si>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</si>
  <si>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</si>
  <si>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</si>
  <si>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</si>
  <si>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</si>
  <si>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</si>
  <si>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</si>
  <si>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</si>
  <si>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</si>
  <si>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</si>
  <si>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</si>
  <si>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</si>
  <si>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</si>
  <si>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</si>
  <si>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</si>
  <si>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</si>
  <si>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</si>
  <si>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</si>
  <si>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</si>
  <si>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</si>
  <si>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</si>
  <si>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</si>
  <si>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</si>
  <si>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</si>
  <si>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</si>
  <si>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</si>
  <si>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</si>
  <si>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</si>
  <si>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</si>
  <si>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</si>
  <si>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</si>
  <si>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</si>
  <si>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</si>
  <si>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</si>
  <si>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</si>
  <si>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</si>
  <si>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</si>
  <si>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</si>
  <si>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</si>
  <si>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</si>
  <si>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</si>
  <si>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</si>
  <si>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</si>
  <si>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</si>
  <si>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</si>
  <si>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</si>
  <si>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</si>
  <si>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</si>
  <si>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</si>
  <si>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</si>
  <si>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</si>
  <si>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</si>
  <si>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</si>
  <si>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</si>
  <si>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</si>
  <si>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</si>
  <si>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</si>
  <si>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</si>
  <si>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</si>
  <si>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</si>
  <si>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</si>
  <si>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</si>
  <si>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</si>
  <si>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</si>
  <si>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</si>
  <si>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</si>
  <si>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</si>
  <si>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</si>
  <si>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</si>
  <si>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</si>
  <si>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</si>
  <si>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</si>
  <si>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</si>
  <si>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</si>
  <si>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</si>
  <si>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</si>
  <si>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</si>
  <si>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</si>
  <si>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</si>
  <si>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</si>
  <si>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</si>
  <si>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</si>
  <si>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</si>
  <si>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</si>
  <si>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</si>
  <si>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</si>
  <si>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</si>
  <si>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</si>
  <si>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</si>
  <si>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</si>
  <si>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</si>
  <si>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</si>
  <si>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</si>
  <si>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</si>
  <si>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</si>
  <si>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</si>
  <si>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</si>
  <si>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</si>
  <si>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</si>
  <si>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</si>
  <si>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</si>
  <si>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</si>
  <si>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</si>
  <si>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</si>
  <si>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</si>
  <si>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</si>
  <si>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</si>
  <si>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</si>
  <si>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</si>
  <si>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</si>
  <si>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</si>
  <si>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</si>
  <si>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</si>
  <si>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</si>
  <si>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</si>
  <si>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</si>
  <si>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</si>
  <si>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</si>
  <si>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</si>
  <si>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</si>
  <si>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</si>
  <si>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</si>
  <si>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</si>
  <si>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</si>
  <si>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</si>
  <si>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</si>
  <si>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</si>
  <si>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</si>
  <si>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</si>
  <si>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</si>
  <si>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</si>
  <si>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</si>
  <si>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</si>
  <si>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</si>
  <si>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</si>
  <si>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</si>
  <si>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</si>
  <si>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</si>
  <si>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</si>
  <si>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</si>
  <si>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</si>
  <si>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</si>
  <si>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</si>
  <si>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</si>
  <si>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</si>
  <si>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</si>
  <si>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</si>
  <si>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</si>
  <si>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</si>
  <si>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</si>
  <si>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</si>
  <si>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</si>
  <si>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</si>
  <si>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</si>
  <si>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</si>
  <si>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</si>
  <si>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</si>
  <si>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</si>
  <si>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</si>
  <si>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</si>
  <si>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</si>
  <si>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</si>
  <si>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</si>
  <si>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</si>
  <si>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</si>
  <si>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</si>
  <si>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</si>
  <si>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</si>
  <si>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</si>
  <si>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</si>
  <si>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</si>
  <si>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</si>
  <si>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</si>
  <si>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</si>
  <si>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</si>
  <si>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</si>
  <si>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</si>
  <si>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</si>
  <si>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</si>
  <si>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</si>
  <si>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</si>
  <si>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</si>
  <si>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</si>
  <si>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</si>
  <si>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</si>
  <si>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</si>
  <si>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</si>
  <si>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</si>
  <si>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</si>
  <si>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</si>
  <si>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</si>
  <si>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</si>
  <si>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</si>
  <si>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</si>
  <si>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</si>
  <si>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</si>
  <si>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</si>
  <si>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</si>
  <si>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</si>
  <si>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</si>
  <si>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</si>
  <si>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</si>
  <si>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</si>
  <si>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</si>
  <si>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</si>
  <si>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</si>
  <si>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</si>
  <si>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</si>
  <si>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</si>
  <si>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</si>
  <si>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</si>
  <si>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</si>
  <si>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</si>
  <si>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</si>
  <si>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</si>
  <si>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</si>
  <si>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</si>
  <si>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</si>
  <si>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</si>
  <si>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</si>
  <si>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</si>
  <si>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</si>
  <si>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</si>
  <si>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</si>
  <si>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</si>
  <si>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</si>
  <si>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</si>
  <si>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</si>
  <si>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</si>
  <si>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</si>
  <si>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</si>
  <si>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</si>
  <si>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</si>
  <si>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</si>
  <si>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</si>
  <si>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</si>
  <si>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</si>
  <si>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</si>
  <si>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</si>
  <si>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</si>
  <si>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</si>
  <si>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</si>
  <si>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</si>
  <si>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</si>
  <si>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</si>
  <si>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</si>
  <si>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</si>
  <si>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</si>
  <si>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</si>
  <si>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</si>
  <si>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</si>
  <si>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</si>
  <si>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</si>
  <si>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</si>
  <si>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</si>
  <si>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</si>
  <si>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</si>
  <si>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</si>
  <si>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</si>
  <si>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</si>
  <si>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</si>
  <si>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</si>
  <si>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</si>
  <si>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</si>
  <si>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</si>
  <si>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</si>
  <si>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</si>
  <si>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</si>
  <si>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</si>
  <si>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</si>
  <si>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</si>
  <si>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</si>
  <si>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</si>
  <si>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</si>
  <si>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</si>
  <si>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</si>
  <si>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</si>
  <si>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</si>
  <si>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</si>
  <si>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</si>
  <si>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</si>
  <si>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</si>
  <si>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</si>
  <si>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</si>
  <si>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</si>
  <si>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</si>
  <si>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</si>
  <si>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</si>
  <si>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</si>
  <si>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</si>
  <si>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</si>
  <si>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</si>
  <si>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</si>
  <si>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</si>
  <si>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</si>
  <si>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</si>
  <si>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</si>
  <si>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</si>
  <si>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</si>
  <si>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</si>
  <si>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</si>
  <si>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</si>
  <si>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</si>
  <si>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</si>
  <si>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</si>
  <si>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</si>
  <si>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</si>
  <si>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</si>
  <si>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</si>
  <si>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</si>
  <si>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</si>
  <si>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</si>
  <si>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</si>
  <si>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</si>
  <si>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</si>
  <si>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</si>
  <si>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</si>
  <si>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</si>
  <si>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</si>
  <si>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</si>
  <si>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</si>
  <si>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</si>
  <si>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</si>
  <si>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</si>
  <si>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</si>
  <si>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</si>
  <si>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</si>
  <si>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</si>
  <si>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</si>
  <si>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</si>
  <si>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</si>
  <si>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</si>
  <si>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</si>
  <si>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</si>
  <si>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</si>
  <si>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</si>
  <si>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</si>
  <si>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</si>
  <si>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</si>
  <si>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</si>
  <si>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</si>
  <si>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</si>
  <si>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</si>
  <si>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</si>
  <si>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</si>
  <si>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</si>
  <si>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</si>
  <si>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</si>
  <si>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</si>
  <si>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</si>
  <si>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</si>
  <si>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</si>
  <si>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</si>
  <si>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</si>
  <si>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</si>
  <si>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</si>
  <si>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</si>
  <si>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</si>
  <si>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</si>
  <si>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</si>
  <si>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</si>
  <si>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</si>
  <si>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</si>
  <si>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</si>
  <si>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</si>
  <si>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</si>
  <si>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</si>
  <si>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</si>
  <si>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</si>
  <si>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</si>
  <si>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</si>
  <si>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</si>
  <si>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</si>
  <si>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</si>
  <si>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</si>
  <si>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</si>
  <si>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</si>
  <si>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</si>
  <si>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</si>
  <si>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</si>
  <si>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</si>
  <si>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</si>
  <si>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</si>
  <si>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</si>
  <si>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</si>
  <si>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</si>
  <si>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</si>
  <si>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</si>
  <si>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</si>
  <si>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</si>
  <si>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</si>
  <si>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</si>
  <si>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</si>
  <si>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</si>
  <si>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</si>
  <si>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</si>
  <si>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</si>
  <si>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</si>
  <si>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</si>
  <si>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</si>
  <si>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</si>
  <si>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</si>
  <si>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</si>
  <si>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</si>
  <si>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</si>
  <si>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</si>
  <si>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</si>
  <si>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</si>
  <si>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</si>
  <si>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</si>
  <si>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</si>
  <si>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</si>
  <si>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</si>
  <si>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</si>
  <si>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</si>
  <si>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</si>
  <si>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</si>
  <si>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</si>
  <si>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</si>
  <si>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</si>
  <si>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</si>
  <si>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</si>
  <si>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</si>
  <si>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</si>
  <si>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</si>
  <si>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</si>
  <si>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</si>
  <si>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</si>
  <si>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</si>
  <si>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</si>
  <si>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</si>
  <si>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</si>
  <si>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</si>
  <si>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</si>
  <si>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</si>
  <si>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</si>
  <si>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</si>
  <si>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</si>
  <si>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</si>
  <si>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</si>
  <si>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</si>
  <si>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</si>
  <si>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</si>
  <si>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</si>
  <si>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</si>
  <si>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</si>
  <si>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</si>
  <si>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</si>
  <si>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</si>
  <si>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</si>
  <si>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</si>
  <si>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</si>
  <si>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</si>
  <si>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</si>
  <si>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</si>
  <si>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</si>
  <si>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</si>
  <si>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</si>
  <si>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</si>
  <si>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</si>
  <si>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</si>
  <si>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</si>
  <si>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</si>
  <si>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</si>
  <si>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</si>
  <si>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</si>
  <si>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</si>
  <si>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</si>
  <si>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</si>
  <si>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</si>
  <si>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</si>
  <si>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</si>
  <si>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</si>
  <si>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</si>
  <si>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</si>
  <si>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</si>
  <si>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</si>
  <si>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</si>
  <si>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</si>
  <si>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</si>
  <si>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</si>
  <si>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</si>
  <si>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</si>
  <si>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</si>
  <si>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</si>
  <si>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</si>
  <si>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</si>
  <si>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</si>
  <si>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</si>
  <si>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</si>
  <si>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</si>
  <si>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</si>
  <si>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</si>
  <si>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</si>
  <si>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</si>
  <si>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</si>
  <si>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</si>
  <si>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</si>
  <si>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</si>
  <si>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</si>
  <si>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</si>
  <si>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</si>
  <si>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</si>
  <si>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</si>
  <si>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</si>
  <si>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</si>
  <si>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</si>
  <si>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</si>
  <si>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</si>
  <si>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</si>
  <si>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</si>
  <si>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</si>
  <si>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</si>
  <si>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</si>
  <si>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</si>
  <si>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</si>
  <si>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</si>
  <si>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</si>
  <si>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</si>
  <si>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</si>
  <si>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</si>
  <si>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</si>
  <si>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</si>
  <si>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</si>
  <si>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</si>
  <si>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</si>
  <si>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</si>
  <si>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</si>
  <si>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</si>
  <si>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</si>
  <si>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</si>
  <si>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</si>
  <si>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</si>
  <si>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</si>
  <si>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</si>
  <si>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</si>
  <si>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</si>
  <si>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</si>
  <si>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</si>
  <si>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</si>
  <si>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</si>
  <si>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</si>
  <si>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</si>
  <si>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</si>
  <si>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</si>
  <si>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</si>
  <si>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</si>
  <si>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</si>
  <si>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</si>
  <si>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</si>
  <si>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</si>
  <si>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</si>
  <si>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</si>
  <si>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</si>
  <si>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</si>
  <si>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</si>
  <si>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</si>
  <si>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</si>
  <si>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</si>
  <si>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</si>
  <si>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</si>
  <si>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</si>
  <si>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</si>
  <si>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</si>
  <si>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</si>
  <si>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</si>
  <si>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</si>
  <si>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</si>
  <si>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</si>
  <si>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</si>
  <si>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</si>
  <si>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</si>
  <si>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</si>
  <si>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</si>
  <si>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</si>
  <si>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</si>
  <si>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</si>
  <si>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</si>
  <si>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</si>
  <si>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</si>
  <si>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</si>
  <si>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</si>
  <si>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</si>
  <si>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</si>
  <si>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</si>
  <si>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</si>
  <si>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</si>
  <si>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</si>
  <si>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</si>
  <si>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</si>
  <si>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</si>
  <si>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</si>
  <si>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</si>
  <si>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</si>
  <si>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</si>
  <si>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</si>
  <si>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</si>
  <si>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</si>
  <si>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</si>
  <si>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</si>
  <si>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</si>
  <si>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</si>
  <si>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</si>
  <si>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</si>
  <si>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</si>
  <si>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</si>
  <si>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</si>
  <si>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</si>
  <si>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</si>
  <si>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</si>
  <si>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</si>
  <si>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</si>
  <si>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</si>
  <si>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</si>
  <si>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</si>
  <si>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</si>
  <si>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</si>
  <si>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</si>
  <si>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</si>
  <si>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</si>
  <si>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</si>
  <si>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</si>
  <si>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</si>
  <si>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</si>
  <si>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</si>
  <si>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</si>
  <si>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</si>
  <si>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</si>
  <si>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</si>
  <si>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</si>
  <si>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</si>
  <si>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</si>
  <si>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</si>
  <si>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</si>
  <si>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</si>
  <si>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</si>
  <si>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</si>
  <si>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</si>
  <si>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</si>
  <si>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</si>
  <si>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</si>
  <si>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</si>
  <si>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</si>
  <si>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</si>
  <si>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</si>
  <si>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</si>
  <si>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</si>
  <si>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</si>
  <si>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</si>
  <si>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</si>
  <si>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</si>
  <si>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</si>
  <si>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</si>
  <si>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</si>
  <si>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</si>
  <si>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</si>
  <si>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</si>
  <si>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</si>
  <si>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</si>
  <si>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</si>
  <si>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</si>
  <si>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</si>
  <si>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</si>
  <si>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</si>
  <si>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</si>
  <si>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</si>
  <si>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</si>
  <si>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</si>
  <si>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</si>
  <si>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</si>
  <si>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</si>
  <si>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</si>
  <si>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</si>
  <si>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</si>
  <si>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</si>
  <si>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</si>
  <si>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</si>
  <si>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</si>
  <si>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</si>
  <si>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</si>
  <si>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</si>
  <si>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</si>
  <si>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</si>
  <si>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</si>
  <si>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</si>
  <si>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</si>
  <si>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</si>
  <si>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</si>
  <si>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</si>
  <si>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</si>
  <si>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</si>
  <si>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</si>
  <si>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</si>
  <si>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</si>
  <si>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</si>
  <si>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</si>
  <si>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</si>
  <si>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</si>
  <si>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</si>
  <si>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</si>
  <si>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</si>
  <si>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</si>
  <si>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</si>
  <si>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</si>
  <si>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</si>
  <si>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</si>
  <si>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</si>
  <si>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</si>
  <si>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</si>
  <si>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</si>
  <si>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</si>
  <si>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</si>
  <si>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</si>
  <si>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</si>
  <si>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</si>
  <si>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</si>
  <si>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</si>
  <si>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</si>
  <si>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</si>
  <si>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</si>
  <si>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</si>
  <si>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</si>
  <si>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</si>
  <si>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</si>
  <si>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</si>
  <si>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</si>
  <si>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</si>
  <si>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</si>
  <si>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</si>
  <si>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</si>
  <si>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</si>
  <si>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</si>
  <si>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</si>
  <si>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</si>
  <si>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</si>
  <si>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</si>
  <si>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</si>
  <si>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</si>
  <si>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</si>
  <si>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</si>
  <si>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</si>
  <si>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</si>
  <si>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</si>
  <si>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</si>
  <si>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</si>
  <si>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</si>
  <si>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</si>
  <si>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</si>
  <si>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</si>
  <si>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</si>
  <si>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</si>
  <si>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</si>
  <si>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</si>
  <si>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</si>
  <si>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</si>
  <si>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</si>
  <si>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</si>
  <si>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</si>
  <si>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</si>
  <si>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</si>
  <si>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</si>
  <si>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</si>
  <si>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</si>
  <si>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</si>
  <si>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</si>
  <si>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</si>
  <si>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</si>
  <si>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</si>
  <si>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</si>
  <si>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</si>
  <si>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</si>
  <si>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</si>
  <si>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</si>
  <si>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</si>
  <si>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</si>
  <si>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</si>
  <si>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</si>
  <si>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</si>
  <si>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</si>
  <si>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</si>
  <si>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</si>
  <si>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</si>
  <si>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</si>
  <si>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</si>
  <si>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</si>
  <si>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</si>
  <si>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</si>
  <si>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</si>
  <si>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</si>
  <si>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</si>
  <si>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</si>
  <si>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</si>
  <si>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</si>
  <si>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</si>
  <si>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</si>
  <si>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</si>
  <si>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</si>
  <si>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</si>
  <si>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</si>
  <si>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</si>
  <si>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</si>
  <si>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</si>
  <si>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</si>
  <si>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</si>
  <si>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</si>
  <si>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</si>
  <si>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</si>
  <si>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</si>
  <si>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</si>
  <si>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</si>
  <si>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</si>
  <si>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</si>
  <si>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</si>
  <si>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</si>
  <si>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</si>
  <si>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</si>
  <si>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</si>
  <si>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</si>
  <si>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</si>
  <si>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</si>
  <si>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</si>
  <si>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</si>
  <si>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</si>
  <si>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</si>
  <si>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</si>
  <si>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</si>
  <si>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</si>
  <si>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</si>
  <si>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</si>
  <si>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</si>
  <si>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</si>
  <si>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</si>
  <si>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</si>
  <si>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</si>
  <si>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</si>
  <si>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</si>
  <si>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</si>
  <si>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</si>
  <si>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</si>
  <si>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</si>
  <si>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</si>
  <si>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</si>
  <si>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</si>
  <si>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</si>
  <si>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</si>
  <si>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</si>
  <si>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</si>
  <si>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</si>
  <si>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</si>
  <si>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</si>
  <si>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</si>
  <si>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</si>
  <si>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</si>
  <si>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</si>
  <si>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</si>
  <si>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</si>
  <si>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</si>
  <si>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</si>
  <si>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</si>
  <si>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</si>
  <si>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</si>
  <si>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</si>
  <si>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</si>
  <si>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</si>
  <si>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</si>
  <si>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</si>
  <si>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</si>
  <si>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</si>
  <si>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</si>
  <si>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</si>
  <si>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</si>
  <si>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</si>
  <si>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</si>
  <si>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</si>
  <si>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</si>
  <si>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</si>
  <si>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</si>
  <si>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</si>
  <si>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</si>
  <si>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</si>
  <si>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</si>
  <si>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</si>
  <si>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</si>
  <si>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</si>
  <si>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</si>
  <si>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</si>
  <si>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</si>
  <si>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</si>
  <si>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</si>
  <si>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</si>
  <si>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</si>
  <si>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</si>
  <si>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</si>
  <si>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</si>
  <si>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</si>
  <si>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</si>
  <si>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</si>
  <si>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</si>
  <si>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</si>
  <si>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</si>
  <si>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</si>
  <si>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</si>
  <si>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</si>
  <si>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</si>
  <si>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</si>
  <si>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</si>
  <si>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</si>
  <si>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</si>
  <si>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</si>
  <si>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</si>
  <si>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</si>
  <si>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</si>
  <si>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</si>
  <si>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</si>
  <si>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</si>
  <si>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</si>
  <si>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</si>
  <si>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</si>
  <si>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</si>
  <si>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</si>
  <si>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</si>
  <si>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</si>
  <si>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</si>
  <si>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</si>
  <si>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</si>
  <si>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</si>
  <si>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</si>
  <si>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</si>
  <si>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</si>
  <si>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</si>
  <si>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</si>
  <si>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</si>
  <si>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</si>
  <si>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</si>
  <si>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</si>
  <si>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</si>
  <si>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</si>
  <si>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</si>
  <si>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</si>
  <si>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</si>
  <si>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</si>
  <si>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</si>
  <si>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</si>
  <si>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</si>
  <si>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</si>
  <si>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</si>
  <si>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</si>
  <si>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</si>
  <si>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</si>
  <si>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</si>
  <si>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</si>
  <si>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</si>
  <si>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</si>
  <si>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</si>
  <si>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</si>
  <si>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</si>
  <si>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</si>
  <si>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</si>
  <si>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</si>
  <si>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</si>
  <si>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</si>
  <si>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</si>
  <si>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</si>
  <si>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</si>
  <si>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</si>
  <si>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</si>
  <si>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</si>
  <si>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</si>
  <si>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</si>
  <si>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</si>
  <si>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</si>
  <si>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</si>
  <si>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</si>
  <si>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</si>
  <si>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</si>
  <si>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</si>
  <si>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</si>
  <si>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</si>
  <si>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</si>
  <si>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</si>
  <si>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</si>
  <si>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</si>
  <si>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</si>
  <si>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</si>
  <si>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</si>
  <si>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</si>
  <si>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</si>
  <si>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</si>
  <si>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</si>
  <si>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</si>
  <si>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</si>
  <si>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</si>
  <si>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</si>
  <si>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</si>
  <si>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</si>
  <si>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</si>
  <si>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</si>
  <si>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</si>
  <si>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</si>
  <si>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</si>
  <si>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</si>
  <si>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</si>
  <si>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</si>
  <si>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</si>
  <si>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</si>
  <si>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</si>
  <si>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</si>
  <si>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</si>
  <si>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</si>
  <si>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</si>
  <si>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</si>
  <si>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</si>
  <si>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</si>
  <si>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</si>
  <si>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</si>
  <si>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</si>
  <si>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</si>
  <si>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</si>
  <si>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</si>
  <si>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</si>
  <si>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</si>
  <si>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</si>
  <si>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</si>
  <si>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</si>
  <si>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</si>
  <si>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</si>
  <si>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</si>
  <si>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</si>
  <si>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</si>
  <si>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</si>
  <si>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</si>
  <si>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</si>
  <si>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</si>
  <si>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</si>
  <si>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</si>
  <si>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</si>
  <si>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</si>
  <si>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</si>
  <si>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</si>
  <si>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</si>
  <si>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</si>
  <si>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</si>
  <si>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</si>
  <si>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</si>
  <si>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</si>
  <si>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</si>
  <si>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</si>
  <si>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</si>
  <si>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</si>
  <si>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</si>
  <si>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</si>
  <si>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</si>
  <si>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</si>
  <si>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</si>
  <si>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</si>
  <si>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</si>
  <si>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</si>
  <si>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</si>
  <si>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</si>
  <si>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</si>
  <si>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</si>
  <si>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</si>
  <si>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</si>
  <si>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</si>
  <si>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</si>
  <si>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</si>
  <si>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</si>
  <si>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</si>
  <si>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</si>
  <si>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</si>
  <si>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</si>
  <si>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</si>
  <si>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</si>
  <si>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</si>
  <si>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</si>
  <si>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</si>
  <si>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</si>
  <si>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</si>
  <si>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</si>
  <si>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</si>
  <si>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</si>
  <si>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</si>
  <si>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</si>
  <si>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</si>
  <si>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</si>
  <si>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</si>
  <si>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</si>
  <si>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</si>
  <si>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</si>
  <si>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</si>
  <si>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</si>
  <si>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</si>
  <si>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</si>
  <si>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</si>
  <si>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</si>
  <si>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</si>
  <si>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</si>
  <si>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</si>
  <si>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</si>
  <si>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</si>
  <si>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</si>
  <si>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</si>
  <si>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</si>
  <si>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</si>
  <si>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</si>
  <si>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</si>
  <si>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</si>
  <si>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</si>
  <si>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</si>
  <si>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</si>
  <si>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</si>
  <si>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</si>
  <si>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</si>
  <si>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</si>
  <si>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</si>
  <si>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</si>
  <si>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</si>
  <si>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</si>
  <si>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</si>
  <si>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</si>
  <si>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</si>
  <si>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</si>
  <si>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</si>
  <si>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</si>
  <si>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</si>
  <si>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</si>
  <si>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</si>
  <si>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</si>
  <si>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</si>
  <si>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</si>
  <si>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</si>
  <si>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</si>
  <si>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</si>
  <si>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</si>
  <si>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</si>
  <si>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</si>
  <si>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</si>
  <si>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</si>
  <si>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</si>
  <si>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</si>
  <si>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</si>
  <si>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</si>
  <si>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</si>
  <si>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</si>
  <si>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</si>
  <si>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</si>
  <si>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</si>
  <si>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</si>
  <si>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</si>
  <si>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</si>
  <si>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</si>
  <si>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</si>
  <si>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</si>
  <si>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</si>
  <si>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</si>
  <si>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</si>
  <si>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</si>
  <si>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</si>
  <si>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</si>
  <si>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</si>
  <si>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</si>
  <si>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</si>
  <si>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</si>
  <si>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</si>
  <si>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</si>
  <si>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</si>
  <si>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</si>
  <si>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</si>
  <si>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</si>
  <si>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</si>
  <si>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</si>
  <si>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</si>
  <si>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</si>
  <si>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</si>
  <si>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</si>
  <si>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</si>
  <si>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</si>
  <si>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</si>
  <si>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</si>
  <si>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</si>
  <si>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</si>
  <si>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</si>
  <si>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</si>
  <si>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</si>
  <si>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</si>
  <si>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</si>
  <si>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</si>
  <si>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</si>
  <si>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</si>
  <si>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</si>
  <si>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</si>
  <si>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</si>
  <si>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</si>
  <si>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</si>
  <si>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</si>
  <si>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</si>
  <si>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</si>
  <si>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</si>
  <si>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</si>
  <si>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</si>
  <si>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</si>
  <si>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</si>
  <si>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</si>
  <si>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</si>
  <si>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</si>
  <si>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</si>
  <si>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</si>
  <si>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</si>
  <si>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</si>
  <si>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</si>
  <si>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</si>
  <si>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</si>
  <si>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</si>
  <si>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</si>
  <si>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</si>
  <si>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</si>
  <si>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</si>
  <si>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</si>
  <si>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</si>
  <si>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</si>
  <si>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</si>
  <si>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</si>
  <si>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</si>
  <si>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</si>
  <si>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</si>
  <si>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</si>
  <si>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</si>
  <si>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</si>
  <si>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</si>
  <si>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</si>
  <si>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</si>
  <si>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</si>
  <si>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</si>
  <si>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</si>
  <si>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</si>
  <si>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</si>
  <si>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</si>
  <si>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</si>
  <si>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</si>
  <si>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</si>
  <si>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</si>
  <si>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</si>
  <si>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</si>
  <si>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</si>
  <si>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</si>
  <si>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</si>
  <si>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</si>
  <si>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</si>
  <si>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</si>
  <si>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</si>
  <si>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</si>
  <si>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</si>
  <si>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</si>
  <si>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</si>
  <si>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</si>
  <si>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</si>
  <si>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</si>
  <si>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</si>
  <si>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</si>
  <si>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</si>
  <si>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</si>
  <si>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</si>
  <si>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</si>
  <si>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</si>
  <si>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</si>
  <si>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</si>
  <si>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</si>
  <si>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</si>
  <si>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</si>
  <si>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</si>
  <si>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</si>
  <si>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</si>
  <si>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</si>
  <si>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</si>
  <si>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</si>
  <si>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</si>
  <si>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</si>
  <si>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</si>
  <si>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</si>
  <si>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</si>
  <si>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</si>
  <si>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</si>
  <si>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</si>
  <si>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</si>
  <si>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</si>
  <si>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</si>
  <si>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</si>
  <si>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</si>
  <si>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</si>
  <si>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</si>
  <si>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</si>
  <si>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</si>
  <si>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</si>
  <si>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</si>
  <si>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</si>
  <si>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</si>
  <si>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</si>
  <si>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</si>
  <si>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</si>
  <si>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</si>
  <si>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</si>
  <si>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</si>
  <si>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</si>
  <si>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</si>
  <si>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</si>
  <si>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</si>
  <si>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</si>
  <si>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</si>
  <si>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</si>
  <si>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</si>
  <si>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</si>
  <si>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</si>
  <si>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</si>
  <si>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</si>
  <si>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</si>
  <si>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</si>
  <si>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</si>
  <si>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</si>
  <si>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</si>
  <si>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</si>
  <si>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</si>
  <si>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</si>
  <si>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</si>
  <si>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</si>
  <si>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</si>
  <si>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</si>
  <si>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</si>
  <si>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</si>
  <si>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</si>
  <si>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</si>
  <si>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</si>
  <si>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</si>
  <si>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</si>
  <si>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</si>
  <si>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</si>
  <si>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</si>
  <si>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</si>
  <si>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</si>
  <si>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</si>
  <si>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</si>
  <si>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</si>
  <si>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</si>
  <si>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</si>
  <si>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</si>
  <si>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</si>
  <si>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</si>
  <si>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</si>
  <si>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</si>
  <si>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</si>
  <si>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</si>
  <si>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</si>
  <si>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</si>
  <si>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</si>
  <si>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</si>
  <si>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</si>
  <si>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</si>
  <si>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</si>
  <si>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</si>
  <si>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</si>
  <si>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</si>
  <si>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</si>
  <si>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</si>
  <si>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</si>
  <si>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</si>
  <si>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</si>
  <si>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</si>
  <si>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</si>
  <si>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</si>
  <si>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</si>
  <si>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</si>
  <si>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</si>
  <si>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</si>
  <si>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</si>
  <si>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</si>
  <si>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</si>
  <si>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</si>
  <si>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</si>
  <si>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</si>
  <si>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</si>
  <si>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</si>
  <si>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</si>
  <si>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</si>
  <si>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</si>
  <si>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</si>
  <si>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</si>
  <si>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</si>
  <si>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</si>
  <si>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</si>
  <si>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</si>
  <si>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</si>
  <si>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</si>
  <si>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</si>
  <si>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</si>
  <si>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</si>
  <si>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</si>
  <si>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</si>
  <si>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</si>
  <si>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</si>
  <si>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</si>
  <si>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</si>
  <si>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</si>
  <si>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</si>
  <si>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</si>
  <si>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</si>
  <si>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</si>
  <si>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</si>
  <si>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</si>
  <si>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</si>
  <si>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</si>
  <si>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</si>
  <si>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</si>
  <si>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</si>
  <si>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</si>
  <si>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</si>
  <si>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</si>
  <si>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</si>
  <si>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</si>
  <si>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</si>
  <si>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</si>
  <si>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</si>
  <si>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</si>
  <si>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</si>
  <si>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</si>
  <si>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</si>
  <si>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</si>
  <si>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</si>
  <si>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</si>
  <si>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</si>
  <si>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</si>
  <si>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</si>
  <si>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</si>
  <si>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</si>
  <si>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</si>
  <si>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</si>
  <si>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</si>
  <si>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</si>
  <si>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</si>
  <si>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</si>
  <si>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</si>
  <si>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</si>
  <si>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</si>
  <si>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</si>
  <si>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</si>
  <si>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</si>
  <si>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</si>
  <si>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</si>
  <si>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</si>
  <si>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</si>
  <si>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</si>
  <si>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</si>
  <si>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</si>
  <si>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</si>
  <si>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</si>
  <si>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</si>
  <si>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</si>
  <si>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</si>
  <si>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</si>
  <si>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</si>
  <si>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</si>
  <si>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</si>
  <si>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</si>
  <si>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</si>
  <si>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</si>
  <si>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</si>
  <si>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</si>
  <si>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</si>
  <si>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</si>
  <si>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</si>
  <si>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</si>
  <si>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</si>
  <si>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</si>
  <si>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</si>
  <si>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</si>
  <si>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</si>
  <si>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</si>
  <si>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</si>
  <si>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</si>
  <si>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</si>
  <si>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</si>
  <si>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</si>
  <si>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</si>
  <si>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</si>
  <si>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</si>
  <si>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</si>
  <si>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</si>
  <si>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</si>
  <si>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</si>
  <si>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</si>
  <si>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</si>
  <si>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</si>
  <si>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</si>
  <si>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</si>
  <si>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</si>
  <si>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</si>
  <si>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</si>
  <si>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</si>
  <si>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</si>
  <si>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</si>
  <si>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</si>
  <si>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</si>
  <si>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</si>
  <si>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</si>
  <si>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</si>
  <si>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</si>
  <si>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</si>
  <si>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</si>
  <si>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</si>
  <si>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</si>
  <si>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</si>
  <si>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</si>
  <si>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</si>
  <si>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</si>
  <si>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</si>
  <si>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</si>
  <si>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</si>
  <si>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</si>
  <si>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</si>
  <si>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</si>
  <si>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</si>
  <si>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</si>
  <si>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</si>
  <si>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</si>
  <si>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</si>
  <si>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</si>
  <si>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</si>
  <si>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</si>
  <si>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</si>
  <si>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</si>
  <si>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</si>
  <si>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</si>
  <si>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</si>
  <si>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</si>
  <si>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</si>
  <si>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</si>
  <si>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</si>
  <si>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</si>
  <si>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</si>
  <si>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</si>
  <si>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</si>
  <si>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</si>
  <si>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</si>
  <si>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</si>
  <si>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</si>
  <si>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</si>
  <si>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</si>
  <si>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</si>
  <si>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</si>
  <si>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</si>
  <si>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</si>
  <si>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</si>
  <si>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</si>
  <si>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</si>
  <si>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</si>
  <si>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</si>
  <si>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</si>
  <si>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</si>
  <si>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</si>
  <si>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</si>
  <si>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</si>
  <si>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</si>
  <si>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</si>
  <si>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</si>
  <si>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</si>
  <si>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</si>
  <si>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</si>
  <si>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</si>
  <si>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</si>
  <si>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</si>
  <si>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</si>
  <si>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</si>
  <si>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</si>
  <si>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</si>
  <si>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</si>
  <si>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</si>
  <si>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</si>
  <si>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</si>
  <si>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</si>
  <si>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</si>
  <si>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</si>
  <si>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</si>
  <si>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</si>
  <si>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</si>
  <si>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</si>
  <si>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</si>
  <si>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</si>
  <si>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</si>
  <si>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</si>
  <si>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</si>
  <si>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</si>
  <si>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</si>
  <si>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</si>
  <si>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</si>
  <si>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</si>
  <si>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</si>
  <si>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</si>
  <si>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</si>
  <si>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</si>
  <si>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</si>
  <si>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</si>
  <si>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</si>
  <si>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</si>
  <si>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</si>
  <si>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</si>
  <si>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</si>
  <si>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</si>
  <si>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</si>
  <si>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</si>
  <si>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</si>
  <si>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</si>
  <si>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</si>
  <si>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</si>
  <si>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</si>
  <si>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</si>
  <si>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</si>
  <si>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</si>
  <si>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</si>
  <si>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</si>
  <si>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</si>
  <si>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</si>
  <si>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</si>
  <si>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</si>
  <si>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</si>
  <si>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</si>
  <si>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</si>
  <si>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</si>
  <si>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</si>
  <si>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</si>
  <si>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</si>
  <si>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</si>
  <si>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</si>
  <si>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</si>
  <si>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</si>
  <si>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</si>
  <si>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</si>
  <si>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</si>
  <si>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</si>
  <si>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</si>
  <si>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</si>
  <si>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</si>
  <si>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</si>
  <si>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</si>
  <si>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</si>
  <si>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</si>
  <si>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</si>
  <si>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</si>
  <si>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</si>
  <si>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</si>
  <si>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</si>
  <si>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</si>
  <si>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</si>
  <si>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</si>
  <si>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</si>
  <si>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</si>
  <si>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</si>
  <si>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</si>
  <si>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</si>
  <si>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</si>
  <si>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</si>
  <si>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</si>
  <si>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</si>
  <si>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</si>
  <si>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</si>
  <si>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</si>
  <si>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</si>
  <si>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</si>
  <si>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</si>
  <si>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</si>
  <si>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</si>
  <si>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</si>
  <si>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</si>
  <si>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</si>
  <si>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</si>
  <si>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</si>
  <si>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</si>
  <si>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</si>
  <si>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</si>
  <si>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</si>
  <si>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</si>
  <si>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</si>
  <si>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</si>
  <si>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</si>
  <si>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</si>
  <si>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</si>
  <si>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</si>
  <si>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</si>
  <si>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</si>
  <si>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</si>
  <si>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</si>
  <si>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</si>
  <si>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</si>
  <si>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</si>
  <si>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</si>
  <si>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</si>
  <si>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</si>
  <si>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</si>
  <si>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</si>
  <si>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</si>
  <si>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</si>
  <si>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</si>
  <si>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</si>
  <si>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</si>
  <si>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</si>
  <si>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</si>
  <si>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</si>
  <si>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</si>
  <si>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</si>
  <si>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</si>
  <si>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</si>
  <si>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</si>
  <si>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</si>
  <si>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</si>
  <si>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</si>
  <si>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</si>
  <si>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</si>
  <si>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</si>
  <si>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</si>
  <si>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</si>
  <si>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</si>
  <si>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</si>
  <si>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</si>
  <si>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</si>
  <si>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</si>
  <si>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</si>
  <si>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</si>
  <si>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</si>
  <si>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</si>
  <si>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</si>
  <si>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</si>
  <si>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</si>
  <si>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</si>
  <si>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</si>
  <si>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</si>
  <si>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</si>
  <si>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</si>
  <si>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</si>
  <si>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</si>
  <si>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</si>
  <si>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</si>
  <si>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</si>
  <si>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</si>
  <si>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</si>
  <si>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</si>
  <si>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</si>
  <si>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</si>
  <si>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</si>
  <si>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</si>
  <si>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</si>
  <si>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</si>
  <si>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</si>
  <si>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</si>
  <si>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</si>
  <si>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</si>
  <si>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</si>
  <si>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</si>
  <si>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</si>
  <si>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</si>
  <si>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</si>
  <si>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</si>
  <si>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</si>
  <si>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</si>
  <si>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</si>
  <si>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</si>
  <si>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</si>
  <si>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</si>
  <si>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</si>
  <si>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</si>
  <si>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</si>
  <si>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</si>
  <si>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</si>
  <si>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</si>
  <si>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</si>
  <si>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</si>
  <si>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</si>
  <si>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</si>
  <si>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</si>
  <si>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</si>
  <si>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</si>
  <si>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</si>
  <si>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</si>
  <si>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</si>
  <si>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</si>
  <si>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</si>
  <si>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</si>
  <si>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</si>
  <si>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</si>
  <si>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</si>
  <si>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</si>
  <si>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</si>
  <si>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</si>
  <si>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</si>
  <si>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</si>
  <si>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</si>
  <si>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</si>
  <si>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</si>
  <si>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</si>
  <si>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</si>
  <si>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</si>
  <si>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</si>
  <si>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</si>
  <si>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</si>
  <si>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</si>
  <si>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</si>
  <si>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</si>
  <si>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</si>
  <si>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</si>
  <si>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</si>
  <si>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</si>
  <si>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</si>
  <si>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</si>
  <si>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</si>
  <si>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</si>
  <si>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</si>
  <si>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</si>
  <si>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</si>
  <si>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</si>
  <si>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</si>
  <si>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</si>
  <si>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</si>
  <si>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</si>
  <si>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</si>
  <si>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</si>
  <si>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</si>
  <si>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</si>
  <si>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</si>
  <si>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</si>
  <si>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</si>
  <si>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</si>
  <si>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</si>
  <si>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</si>
  <si>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</si>
  <si>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</si>
  <si>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</si>
  <si>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</si>
  <si>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</si>
  <si>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</si>
  <si>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</si>
  <si>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</si>
  <si>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</si>
  <si>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</si>
  <si>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</si>
  <si>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</si>
  <si>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</si>
  <si>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</si>
  <si>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</si>
  <si>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</si>
  <si>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</si>
  <si>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</si>
  <si>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</si>
  <si>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</si>
  <si>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</si>
  <si>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</si>
  <si>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</si>
  <si>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</si>
  <si>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</si>
  <si>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</si>
  <si>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</si>
  <si>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</si>
  <si>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</si>
  <si>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</si>
  <si>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</si>
  <si>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</si>
  <si>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</si>
  <si>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</si>
  <si>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</si>
  <si>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</si>
  <si>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</si>
  <si>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</si>
  <si>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</si>
  <si>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</si>
  <si>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</si>
  <si>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</si>
  <si>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</si>
  <si>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</si>
  <si>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</si>
  <si>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</si>
  <si>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</si>
  <si>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</si>
  <si>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</si>
  <si>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</si>
  <si>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</si>
  <si>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</si>
  <si>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</si>
  <si>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</si>
  <si>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</si>
  <si>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</si>
  <si>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</si>
  <si>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</si>
  <si>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</si>
  <si>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</si>
  <si>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</si>
  <si>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</si>
  <si>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</si>
  <si>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</si>
  <si>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</si>
  <si>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</si>
  <si>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</si>
  <si>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</si>
  <si>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</si>
  <si>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</si>
  <si>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</si>
  <si>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</si>
  <si>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</si>
  <si>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</si>
  <si>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</si>
  <si>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</si>
  <si>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</si>
  <si>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</si>
  <si>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</si>
  <si>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</si>
  <si>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</si>
  <si>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</si>
  <si>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</si>
  <si>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</si>
  <si>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</si>
  <si>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</si>
  <si>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</si>
  <si>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</si>
  <si>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</si>
  <si>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</si>
  <si>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</si>
  <si>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</si>
  <si>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</si>
  <si>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</si>
  <si>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</si>
  <si>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</si>
  <si>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</si>
  <si>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</si>
  <si>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</si>
  <si>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</si>
  <si>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</si>
  <si>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</si>
  <si>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</si>
  <si>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</si>
  <si>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</si>
  <si>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</si>
  <si>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</si>
  <si>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</si>
  <si>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</si>
  <si>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</si>
  <si>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</si>
  <si>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</si>
  <si>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</si>
  <si>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</si>
  <si>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</si>
  <si>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</si>
  <si>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</si>
  <si>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</si>
  <si>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</si>
  <si>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</si>
  <si>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</si>
  <si>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</si>
  <si>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</si>
  <si>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</si>
  <si>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</si>
  <si>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</si>
  <si>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</si>
  <si>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</si>
  <si>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</si>
  <si>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</si>
  <si>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</si>
  <si>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</si>
  <si>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</si>
  <si>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</si>
  <si>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</si>
  <si>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</si>
  <si>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</si>
  <si>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</si>
  <si>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</si>
  <si>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</si>
  <si>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</si>
  <si>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</si>
  <si>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</si>
  <si>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</si>
  <si>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</si>
  <si>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</si>
  <si>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</si>
  <si>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</si>
  <si>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</si>
  <si>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</si>
  <si>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</si>
  <si>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</si>
  <si>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</si>
  <si>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</si>
  <si>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</si>
  <si>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</si>
  <si>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</si>
  <si>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</si>
  <si>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</si>
  <si>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</si>
  <si>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</si>
  <si>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</si>
  <si>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</si>
  <si>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</si>
  <si>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</si>
  <si>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</si>
  <si>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</si>
  <si>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</si>
  <si>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</si>
  <si>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</si>
  <si>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</si>
  <si>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</si>
  <si>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</si>
  <si>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</si>
  <si>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</si>
  <si>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</si>
  <si>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</si>
  <si>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</si>
  <si>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</si>
  <si>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</si>
  <si>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</si>
  <si>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</si>
  <si>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</si>
  <si>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</si>
  <si>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</si>
  <si>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</si>
  <si>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</si>
  <si>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</si>
  <si>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</si>
  <si>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</si>
  <si>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</si>
  <si>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</si>
  <si>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</si>
  <si>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</si>
  <si>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</si>
  <si>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</si>
  <si>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</si>
  <si>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</si>
  <si>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</si>
  <si>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</si>
  <si>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</si>
  <si>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</si>
  <si>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</si>
  <si>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</si>
  <si>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</si>
  <si>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</si>
  <si>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</si>
  <si>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</si>
  <si>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</si>
  <si>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</si>
  <si>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</si>
  <si>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</si>
  <si>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</si>
  <si>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</si>
  <si>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</si>
  <si>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</si>
  <si>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</si>
  <si>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</si>
  <si>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</si>
  <si>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</si>
  <si>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</si>
  <si>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</si>
  <si>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</si>
  <si>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</si>
  <si>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</si>
  <si>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</si>
  <si>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</si>
  <si>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</si>
  <si>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</si>
  <si>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</si>
  <si>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</si>
  <si>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</si>
  <si>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</si>
  <si>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</si>
  <si>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</si>
  <si>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</si>
  <si>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</si>
  <si>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</si>
  <si>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</si>
  <si>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</si>
  <si>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</si>
  <si>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</si>
  <si>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</si>
  <si>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</si>
  <si>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</si>
  <si>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</si>
  <si>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</si>
  <si>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</si>
  <si>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</si>
  <si>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</si>
  <si>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</si>
  <si>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</si>
  <si>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</si>
  <si>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</si>
  <si>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</si>
  <si>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</si>
  <si>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</si>
  <si>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</si>
  <si>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</si>
  <si>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</si>
  <si>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</si>
  <si>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</si>
  <si>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</si>
  <si>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</si>
  <si>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</si>
  <si>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</si>
  <si>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</si>
  <si>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</si>
  <si>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</si>
  <si>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</si>
  <si>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</si>
  <si>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</si>
  <si>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</si>
  <si>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</si>
  <si>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</si>
  <si>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</si>
  <si>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</si>
  <si>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</si>
  <si>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</si>
  <si>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</si>
  <si>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</si>
  <si>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</si>
  <si>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</si>
  <si>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</si>
  <si>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</si>
  <si>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</si>
  <si>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</si>
  <si>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</si>
  <si>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</si>
  <si>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</si>
  <si>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</si>
  <si>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</si>
  <si>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</si>
  <si>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</si>
  <si>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</si>
  <si>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</si>
  <si>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</si>
  <si>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</si>
  <si>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</si>
  <si>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</si>
  <si>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</si>
  <si>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</si>
  <si>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</si>
  <si>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</si>
  <si>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</si>
  <si>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</si>
  <si>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</si>
  <si>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</si>
  <si>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</si>
  <si>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</si>
  <si>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</si>
  <si>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</si>
  <si>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</si>
  <si>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</si>
  <si>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</si>
  <si>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</si>
  <si>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</si>
  <si>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</si>
  <si>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</si>
  <si>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</si>
  <si>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</si>
  <si>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</si>
  <si>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</si>
  <si>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</si>
  <si>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</si>
  <si>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</si>
  <si>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</si>
  <si>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</si>
  <si>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</si>
  <si>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</si>
  <si>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</si>
  <si>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</si>
  <si>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</si>
  <si>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</si>
  <si>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</si>
  <si>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</si>
  <si>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</si>
  <si>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</si>
  <si>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</si>
  <si>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</si>
  <si>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</si>
  <si>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</si>
  <si>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</si>
  <si>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</si>
  <si>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</si>
  <si>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</si>
  <si>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</si>
  <si>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</si>
  <si>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</si>
  <si>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</si>
  <si>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</si>
  <si>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</si>
  <si>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</si>
  <si>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</si>
  <si>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</si>
  <si>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</si>
  <si>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</si>
  <si>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</si>
  <si>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</si>
  <si>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</si>
  <si>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</si>
  <si>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</si>
  <si>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</si>
  <si>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</si>
  <si>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</si>
  <si>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</si>
  <si>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</si>
  <si>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</si>
  <si>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</si>
  <si>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</si>
  <si>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</si>
  <si>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</si>
  <si>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</si>
  <si>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</si>
  <si>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</si>
  <si>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</si>
  <si>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</si>
  <si>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</si>
  <si>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</si>
  <si>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</si>
  <si>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</si>
  <si>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</si>
  <si>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</si>
  <si>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</si>
  <si>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</si>
  <si>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</si>
  <si>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</si>
  <si>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</si>
  <si>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</si>
  <si>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</si>
  <si>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</si>
  <si>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</si>
  <si>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</si>
  <si>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</si>
  <si>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</si>
  <si>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</si>
  <si>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</si>
  <si>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</si>
  <si>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</si>
  <si>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</si>
  <si>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</si>
  <si>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</si>
  <si>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</si>
  <si>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</si>
  <si>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</si>
  <si>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</si>
  <si>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</si>
  <si>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</si>
  <si>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</si>
  <si>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</si>
  <si>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</si>
  <si>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</si>
  <si>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</si>
  <si>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</si>
  <si>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</si>
  <si>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</si>
  <si>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</si>
  <si>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</si>
  <si>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</si>
  <si>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</si>
  <si>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</si>
  <si>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</si>
  <si>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</si>
  <si>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</si>
  <si>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</si>
  <si>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</si>
  <si>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</si>
  <si>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</si>
  <si>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</si>
  <si>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</si>
  <si>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</si>
  <si>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</si>
  <si>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</si>
  <si>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</si>
  <si>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</si>
  <si>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</si>
  <si>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</si>
  <si>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</si>
  <si>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</si>
  <si>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</si>
  <si>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</si>
  <si>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</si>
  <si>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</si>
  <si>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</si>
  <si>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</si>
  <si>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</si>
  <si>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</si>
  <si>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</si>
  <si>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</si>
  <si>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</si>
  <si>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</si>
  <si>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</si>
  <si>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</si>
  <si>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</si>
  <si>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</si>
  <si>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</si>
  <si>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</si>
  <si>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</si>
  <si>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</si>
  <si>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</si>
  <si>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</si>
  <si>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</si>
  <si>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</si>
  <si>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</si>
  <si>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</si>
  <si>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</si>
  <si>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</si>
  <si>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</si>
  <si>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</si>
  <si>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</si>
  <si>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</si>
  <si>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</si>
  <si>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</si>
  <si>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</si>
  <si>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</si>
  <si>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</si>
  <si>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</si>
  <si>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</si>
  <si>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</si>
  <si>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</si>
  <si>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</si>
  <si>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</si>
  <si>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</si>
  <si>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</si>
  <si>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</si>
  <si>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</si>
  <si>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</si>
  <si>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</si>
  <si>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</si>
  <si>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</si>
  <si>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</si>
  <si>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</si>
  <si>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</si>
  <si>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</si>
  <si>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</si>
  <si>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</si>
  <si>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</si>
  <si>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</si>
  <si>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</si>
  <si>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</si>
  <si>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</si>
  <si>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</si>
  <si>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</si>
  <si>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</si>
  <si>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</si>
  <si>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</si>
  <si>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</si>
  <si>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</si>
  <si>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</si>
  <si>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</si>
  <si>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</si>
  <si>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</si>
  <si>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</si>
  <si>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</si>
  <si>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</si>
  <si>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</si>
  <si>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</si>
  <si>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</si>
  <si>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</si>
  <si>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</si>
  <si>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</si>
  <si>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</si>
  <si>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</si>
  <si>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</si>
  <si>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</si>
  <si>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</si>
  <si>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</si>
  <si>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</si>
  <si>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</si>
  <si>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</si>
  <si>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</si>
  <si>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</si>
  <si>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</si>
  <si>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</si>
  <si>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</si>
  <si>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</si>
  <si>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</si>
  <si>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</si>
  <si>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</si>
  <si>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</si>
  <si>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</si>
  <si>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</si>
  <si>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</si>
  <si>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</si>
  <si>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</si>
  <si>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</si>
  <si>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</si>
  <si>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</si>
  <si>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</si>
  <si>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</si>
  <si>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</si>
  <si>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</si>
  <si>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</si>
  <si>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</si>
  <si>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</si>
  <si>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</si>
  <si>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</si>
  <si>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</si>
  <si>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</si>
  <si>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</si>
  <si>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</si>
  <si>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</si>
  <si>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</si>
  <si>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</si>
  <si>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</si>
  <si>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</si>
  <si>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</si>
  <si>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</si>
  <si>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</si>
  <si>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</si>
  <si>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</si>
  <si>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</si>
  <si>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</si>
  <si>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</si>
  <si>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</si>
  <si>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</si>
  <si>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</si>
  <si>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</si>
  <si>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</si>
  <si>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</si>
  <si>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</si>
  <si>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</si>
  <si>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</si>
  <si>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</si>
  <si>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</si>
  <si>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</si>
  <si>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</si>
  <si>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</si>
  <si>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</si>
  <si>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</si>
  <si>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</si>
  <si>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</si>
  <si>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</si>
  <si>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</si>
  <si>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</si>
  <si>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</si>
  <si>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</si>
  <si>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</si>
  <si>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</si>
  <si>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</si>
  <si>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</si>
  <si>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</si>
  <si>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</si>
  <si>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</si>
  <si>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</si>
  <si>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</si>
  <si>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</si>
  <si>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</si>
  <si>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</si>
  <si>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</si>
  <si>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</si>
  <si>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</si>
  <si>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</si>
  <si>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</si>
  <si>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</si>
  <si>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</si>
  <si>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</si>
  <si>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</si>
  <si>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</si>
  <si>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</si>
  <si>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</si>
  <si>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</si>
  <si>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</si>
  <si>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</si>
  <si>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</si>
  <si>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</si>
  <si>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</si>
  <si>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</si>
  <si>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</si>
  <si>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</si>
  <si>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</si>
  <si>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</si>
  <si>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</si>
  <si>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</si>
  <si>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</si>
  <si>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</si>
  <si>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</si>
  <si>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</si>
  <si>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</si>
  <si>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</si>
  <si>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</si>
  <si>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</si>
  <si>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</si>
  <si>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</si>
  <si>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</si>
  <si>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</si>
  <si>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</si>
  <si>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</si>
  <si>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</si>
  <si>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</si>
  <si>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</si>
  <si>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</si>
  <si>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</si>
  <si>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</si>
  <si>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</si>
  <si>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</si>
  <si>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</si>
  <si>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</si>
  <si>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</si>
  <si>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</si>
  <si>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</si>
  <si>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</si>
  <si>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</si>
  <si>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</si>
  <si>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</si>
  <si>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</si>
  <si>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</si>
  <si>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</si>
  <si>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</si>
  <si>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</si>
  <si>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</si>
  <si>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</si>
  <si>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</si>
  <si>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</si>
  <si>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</si>
  <si>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</si>
  <si>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</si>
  <si>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</si>
  <si>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</si>
  <si>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</si>
  <si>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</si>
  <si>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</si>
  <si>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</si>
  <si>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</si>
  <si>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</si>
  <si>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</si>
  <si>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</si>
  <si>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</si>
  <si>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</si>
  <si>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</si>
  <si>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</si>
  <si>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</si>
  <si>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</si>
  <si>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</si>
  <si>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</si>
  <si>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</si>
  <si>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</si>
  <si>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</si>
  <si>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</si>
  <si>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</si>
  <si>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</si>
  <si>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</si>
  <si>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</si>
  <si>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</si>
  <si>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</si>
  <si>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</si>
  <si>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</si>
  <si>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</si>
  <si>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</si>
  <si>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</si>
  <si>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</si>
  <si>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</si>
  <si>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</si>
  <si>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</si>
  <si>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</si>
  <si>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</si>
  <si>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</si>
  <si>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</si>
  <si>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</si>
  <si>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</si>
  <si>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</si>
  <si>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</si>
  <si>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</si>
  <si>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</si>
  <si>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</si>
  <si>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</si>
  <si>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</si>
  <si>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</si>
  <si>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</si>
  <si>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</si>
  <si>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</si>
  <si>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</si>
  <si>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</si>
  <si>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</si>
  <si>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</si>
  <si>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</si>
  <si>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</si>
  <si>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</si>
  <si>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</si>
  <si>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</si>
  <si>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</si>
  <si>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</si>
  <si>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</si>
  <si>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</si>
  <si>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</si>
  <si>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</si>
  <si>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</si>
  <si>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</si>
  <si>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</si>
  <si>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</si>
  <si>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</si>
  <si>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</si>
  <si>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</si>
  <si>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</si>
  <si>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</si>
  <si>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</si>
  <si>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</si>
  <si>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</si>
  <si>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</si>
  <si>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</si>
  <si>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</si>
  <si>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</si>
  <si>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</si>
  <si>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</si>
  <si>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</si>
  <si>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</si>
  <si>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</si>
  <si>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</si>
  <si>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</si>
  <si>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</si>
  <si>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</si>
  <si>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</si>
  <si>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</si>
  <si>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</si>
  <si>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</si>
  <si>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</si>
  <si>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</si>
  <si>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</si>
  <si>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</si>
  <si>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</si>
  <si>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</si>
  <si>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</si>
  <si>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</si>
  <si>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</si>
  <si>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</si>
  <si>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</si>
  <si>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</si>
  <si>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</si>
  <si>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</si>
  <si>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</si>
  <si>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</si>
  <si>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</si>
  <si>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</si>
  <si>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</si>
  <si>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</si>
  <si>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</si>
  <si>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</si>
  <si>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</si>
  <si>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</si>
  <si>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</si>
  <si>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</si>
  <si>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</si>
  <si>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</si>
  <si>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</si>
  <si>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</si>
  <si>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</si>
  <si>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</si>
  <si>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</si>
  <si>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</si>
  <si>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</si>
  <si>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</si>
  <si>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</si>
  <si>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</si>
  <si>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</si>
  <si>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</si>
  <si>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</si>
  <si>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</si>
  <si>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</si>
  <si>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</si>
  <si>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</si>
  <si>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</si>
  <si>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</si>
  <si>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</si>
  <si>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</si>
  <si>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</si>
  <si>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</si>
  <si>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</si>
  <si>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</si>
  <si>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</si>
  <si>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</si>
  <si>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</si>
  <si>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</si>
  <si>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</si>
  <si>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</si>
  <si>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</si>
  <si>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</si>
  <si>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</si>
  <si>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</si>
  <si>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</si>
  <si>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</si>
  <si>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</si>
  <si>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</si>
  <si>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</si>
  <si>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</si>
  <si>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</si>
  <si>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</si>
  <si>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</si>
  <si>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</si>
  <si>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</si>
  <si>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</si>
  <si>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</si>
  <si>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</si>
  <si>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</si>
  <si>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</si>
  <si>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</si>
  <si>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</si>
  <si>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</si>
  <si>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</si>
  <si>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</si>
  <si>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</si>
  <si>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</si>
  <si>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</si>
  <si>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</si>
  <si>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</si>
  <si>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</si>
  <si>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</si>
  <si>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</si>
  <si>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</si>
  <si>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</si>
  <si>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</si>
  <si>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</si>
  <si>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</si>
  <si>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</si>
  <si>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</si>
  <si>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</si>
  <si>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</si>
  <si>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</si>
  <si>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</si>
  <si>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</si>
  <si>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</si>
  <si>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</si>
  <si>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</si>
  <si>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</si>
  <si>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</si>
  <si>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</si>
  <si>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</si>
  <si>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</si>
  <si>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</si>
  <si>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</si>
  <si>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</si>
  <si>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</si>
  <si>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</si>
  <si>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</si>
  <si>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</si>
  <si>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</si>
  <si>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</si>
  <si>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</si>
  <si>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</si>
  <si>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</si>
  <si>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</si>
  <si>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</si>
  <si>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</si>
  <si>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</si>
  <si>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</si>
  <si>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</si>
  <si>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</si>
  <si>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</si>
  <si>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</si>
  <si>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</si>
  <si>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</si>
  <si>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</si>
  <si>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</si>
  <si>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</si>
  <si>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</si>
  <si>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</si>
  <si>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</si>
  <si>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</si>
  <si>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</si>
  <si>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</si>
  <si>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</si>
  <si>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</si>
  <si>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</si>
  <si>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</si>
  <si>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</si>
  <si>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</si>
  <si>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</si>
  <si>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</si>
  <si>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</si>
  <si>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</si>
  <si>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</si>
  <si>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</si>
  <si>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</si>
  <si>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</si>
  <si>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</si>
  <si>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</si>
  <si>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</si>
  <si>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</si>
  <si>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</si>
  <si>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</si>
  <si>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</si>
  <si>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</si>
  <si>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</si>
  <si>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</si>
  <si>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</si>
  <si>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</si>
  <si>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</si>
  <si>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</si>
  <si>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</si>
  <si>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</si>
  <si>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</si>
  <si>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</si>
  <si>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</si>
  <si>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</si>
  <si>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</si>
  <si>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</si>
  <si>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</si>
  <si>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</si>
  <si>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</si>
  <si>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</si>
  <si>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</si>
  <si>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</si>
  <si>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</si>
  <si>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</si>
  <si>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</si>
  <si>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</si>
  <si>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</si>
  <si>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</si>
  <si>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</si>
  <si>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</si>
  <si>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</si>
  <si>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</si>
  <si>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</si>
  <si>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</si>
  <si>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</si>
  <si>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</si>
  <si>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</si>
  <si>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</si>
  <si>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</si>
  <si>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</si>
  <si>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</si>
  <si>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</si>
  <si>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</si>
  <si>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</si>
  <si>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</si>
  <si>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</si>
  <si>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</si>
  <si>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</si>
  <si>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</si>
  <si>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</si>
  <si>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</si>
  <si>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</si>
  <si>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</si>
  <si>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</si>
  <si>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</si>
  <si>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</si>
  <si>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</si>
  <si>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</si>
  <si>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</si>
  <si>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</si>
  <si>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</si>
  <si>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</si>
  <si>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</si>
  <si>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</si>
  <si>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</si>
  <si>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</si>
  <si>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</si>
  <si>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</si>
  <si>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</si>
  <si>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</si>
  <si>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</si>
  <si>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</si>
  <si>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</si>
  <si>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</si>
  <si>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</si>
  <si>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</si>
  <si>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</si>
  <si>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</si>
  <si>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</si>
  <si>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</si>
  <si>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</si>
  <si>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</si>
  <si>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</si>
  <si>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</si>
  <si>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</si>
  <si>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</si>
  <si>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</si>
  <si>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</si>
  <si>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</si>
  <si>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</si>
  <si>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</si>
  <si>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</si>
  <si>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</si>
  <si>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</si>
  <si>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</si>
  <si>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</si>
  <si>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</si>
  <si>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</si>
  <si>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</si>
  <si>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</si>
  <si>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</si>
  <si>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</si>
  <si>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</si>
  <si>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</si>
  <si>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</si>
  <si>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</si>
  <si>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</si>
  <si>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</si>
  <si>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</si>
  <si>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</si>
  <si>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</si>
  <si>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</si>
  <si>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</si>
  <si>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</si>
  <si>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</si>
  <si>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</si>
  <si>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</si>
  <si>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</si>
  <si>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</si>
  <si>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</si>
  <si>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</si>
  <si>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</si>
  <si>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</si>
  <si>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</si>
  <si>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</si>
  <si>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</si>
  <si>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</si>
  <si>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</si>
  <si>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</si>
  <si>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</si>
  <si>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</si>
  <si>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</si>
  <si>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</si>
  <si>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</si>
  <si>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</si>
  <si>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</si>
  <si>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</si>
  <si>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</si>
  <si>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</si>
  <si>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</si>
  <si>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</si>
  <si>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</si>
  <si>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</si>
  <si>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</si>
  <si>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</si>
  <si>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</si>
  <si>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</si>
  <si>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</si>
  <si>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</si>
  <si>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</si>
  <si>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</si>
  <si>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</si>
  <si>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</si>
  <si>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</si>
  <si>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</si>
  <si>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</si>
  <si>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</si>
  <si>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</si>
  <si>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</si>
  <si>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</si>
  <si>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</si>
  <si>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</si>
  <si>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</si>
  <si>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</si>
  <si>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</si>
  <si>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</si>
  <si>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</si>
  <si>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</si>
  <si>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</si>
  <si>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</si>
  <si>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</si>
  <si>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</si>
  <si>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</si>
  <si>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</si>
  <si>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</si>
  <si>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</si>
  <si>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</si>
  <si>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</si>
  <si>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</si>
  <si>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</si>
  <si>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</si>
  <si>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</si>
  <si>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</si>
  <si>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</si>
  <si>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</si>
  <si>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</si>
  <si>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</si>
  <si>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</si>
  <si>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</si>
  <si>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</si>
  <si>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</si>
  <si>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</si>
  <si>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</si>
  <si>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</si>
  <si>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</si>
  <si>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</si>
  <si>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</si>
  <si>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</si>
  <si>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</si>
  <si>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</si>
  <si>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</si>
  <si>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</si>
  <si>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</si>
  <si>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</si>
  <si>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</si>
  <si>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</si>
  <si>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</si>
  <si>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</si>
  <si>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</si>
  <si>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</si>
  <si>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</si>
  <si>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</si>
  <si>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</si>
  <si>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</si>
  <si>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</si>
  <si>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</si>
  <si>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</si>
  <si>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</si>
  <si>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</si>
  <si>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</si>
  <si>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</si>
  <si>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</si>
  <si>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</si>
  <si>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</si>
  <si>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</si>
  <si>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</si>
  <si>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</si>
  <si>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</si>
  <si>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</si>
  <si>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</si>
  <si>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</si>
  <si>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</si>
  <si>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</si>
  <si>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</si>
  <si>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</si>
  <si>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</si>
  <si>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</si>
  <si>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</si>
  <si>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</si>
  <si>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</si>
  <si>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</si>
  <si>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</si>
  <si>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</si>
  <si>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</si>
  <si>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</si>
  <si>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</si>
  <si>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</si>
  <si>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</si>
  <si>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</si>
  <si>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</si>
  <si>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</si>
  <si>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</si>
  <si>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</si>
  <si>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</si>
  <si>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</si>
  <si>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</si>
  <si>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</si>
  <si>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</si>
  <si>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</si>
  <si>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</si>
  <si>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</si>
  <si>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</si>
  <si>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</si>
  <si>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</si>
  <si>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</si>
  <si>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</si>
  <si>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</si>
  <si>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</si>
  <si>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</si>
  <si>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</si>
  <si>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</si>
  <si>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</si>
  <si>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</si>
  <si>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</si>
  <si>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</si>
  <si>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</si>
  <si>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</si>
  <si>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</si>
  <si>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</si>
  <si>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</si>
  <si>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</si>
  <si>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</si>
  <si>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</si>
  <si>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</si>
  <si>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</si>
  <si>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</si>
  <si>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</si>
  <si>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</si>
  <si>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</si>
  <si>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</si>
  <si>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</si>
  <si>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</si>
  <si>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</si>
  <si>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</si>
  <si>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</si>
  <si>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</si>
  <si>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</si>
  <si>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</si>
  <si>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</si>
  <si>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</si>
  <si>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</si>
  <si>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</si>
  <si>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</si>
  <si>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</si>
  <si>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</si>
  <si>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</si>
  <si>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</si>
  <si>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</si>
  <si>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</si>
  <si>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</si>
  <si>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</si>
  <si>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</si>
  <si>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</si>
  <si>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</si>
  <si>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</si>
  <si>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</si>
  <si>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</si>
  <si>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</si>
  <si>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</si>
  <si>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</si>
  <si>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</si>
  <si>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</si>
  <si>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</si>
  <si>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</si>
  <si>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</si>
  <si>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</si>
  <si>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</si>
  <si>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</si>
  <si>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</si>
  <si>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</si>
  <si>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</si>
  <si>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</si>
  <si>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</si>
  <si>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</si>
  <si>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</si>
  <si>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</si>
  <si>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</si>
  <si>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</si>
  <si>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</si>
  <si>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</si>
  <si>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</si>
  <si>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</si>
  <si>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</si>
  <si>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</si>
  <si>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</si>
  <si>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</si>
  <si>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</si>
  <si>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</si>
  <si>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</si>
  <si>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</si>
  <si>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</si>
  <si>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</si>
  <si>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</si>
  <si>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</si>
  <si>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</si>
  <si>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</si>
  <si>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</si>
  <si>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</si>
  <si>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</si>
  <si>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</si>
  <si>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</si>
  <si>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</si>
  <si>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</si>
  <si>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</si>
  <si>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</si>
  <si>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</si>
  <si>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</si>
  <si>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</si>
  <si>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</si>
  <si>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</si>
  <si>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</si>
  <si>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</si>
  <si>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</si>
  <si>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</si>
  <si>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</si>
  <si>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</si>
  <si>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</si>
  <si>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</si>
  <si>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</si>
  <si>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</si>
  <si>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</si>
  <si>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</si>
  <si>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</si>
  <si>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</si>
  <si>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</si>
  <si>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</si>
  <si>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</si>
  <si>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</si>
  <si>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</si>
  <si>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</si>
  <si>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</si>
  <si>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</si>
  <si>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</si>
  <si>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</si>
  <si>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</si>
  <si>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</si>
  <si>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</si>
  <si>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</si>
  <si>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</si>
  <si>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</si>
  <si>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</si>
  <si>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</si>
  <si>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</si>
  <si>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</si>
  <si>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</si>
  <si>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</si>
  <si>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</si>
  <si>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</si>
  <si>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</si>
  <si>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</si>
  <si>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</si>
  <si>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</si>
  <si>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</si>
  <si>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</si>
  <si>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</si>
  <si>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</si>
  <si>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</si>
  <si>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</si>
  <si>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</si>
  <si>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</si>
  <si>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</si>
  <si>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</si>
  <si>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</si>
  <si>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</si>
  <si>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</si>
  <si>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</si>
  <si>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</si>
  <si>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</si>
  <si>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</si>
  <si>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</si>
  <si>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</si>
  <si>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</si>
  <si>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</si>
  <si>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</si>
  <si>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</si>
  <si>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</si>
  <si>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</si>
  <si>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</si>
  <si>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</si>
  <si>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</si>
  <si>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</si>
  <si>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</si>
  <si>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</si>
  <si>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</si>
  <si>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</si>
  <si>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</si>
  <si>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</si>
  <si>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</si>
  <si>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</si>
  <si>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</si>
  <si>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</si>
  <si>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</si>
  <si>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</si>
  <si>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</si>
  <si>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</si>
  <si>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</si>
  <si>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</si>
  <si>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</si>
  <si>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</si>
  <si>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</si>
  <si>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</si>
  <si>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</si>
  <si>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</si>
  <si>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</si>
  <si>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</si>
  <si>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</si>
  <si>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</si>
  <si>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</si>
  <si>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</si>
  <si>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</si>
  <si>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</si>
  <si>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</si>
  <si>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</si>
  <si>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</si>
  <si>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</si>
  <si>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</si>
  <si>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</si>
  <si>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</si>
  <si>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</si>
  <si>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</si>
  <si>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</si>
  <si>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</si>
  <si>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</si>
  <si>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</si>
  <si>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</si>
  <si>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</si>
  <si>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</si>
  <si>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</si>
  <si>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</si>
  <si>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</si>
  <si>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</si>
  <si>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</si>
  <si>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</si>
  <si>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</si>
  <si>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</si>
  <si>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</si>
  <si>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</si>
  <si>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</si>
  <si>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</si>
  <si>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</si>
  <si>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</si>
  <si>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</si>
  <si>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</si>
  <si>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</si>
  <si>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</si>
  <si>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</si>
  <si>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</si>
  <si>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</si>
  <si>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</si>
  <si>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</si>
  <si>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</si>
  <si>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</si>
  <si>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</si>
  <si>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</si>
  <si>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</si>
  <si>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</si>
  <si>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</si>
  <si>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</si>
  <si>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</si>
  <si>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</si>
  <si>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</si>
  <si>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</si>
  <si>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</si>
  <si>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</si>
  <si>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</si>
  <si>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</si>
  <si>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</si>
  <si>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</si>
  <si>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</si>
  <si>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</si>
  <si>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</si>
  <si>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</si>
  <si>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</si>
  <si>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</si>
  <si>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</si>
  <si>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</si>
  <si>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</si>
  <si>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</si>
  <si>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</si>
  <si>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</si>
  <si>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</si>
  <si>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</si>
  <si>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</si>
  <si>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</si>
  <si>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</si>
  <si>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</si>
  <si>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</si>
  <si>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</si>
  <si>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</si>
  <si>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</si>
  <si>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</si>
  <si>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</si>
  <si>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</si>
  <si>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</si>
  <si>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</si>
  <si>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</si>
  <si>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</si>
  <si>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</si>
  <si>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</si>
  <si>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</si>
  <si>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</si>
  <si>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</si>
  <si>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</si>
  <si>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</si>
  <si>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</si>
  <si>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</si>
  <si>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</si>
  <si>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</si>
  <si>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</si>
  <si>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</si>
  <si>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</si>
  <si>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</si>
  <si>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</si>
  <si>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</si>
  <si>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</si>
  <si>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</si>
  <si>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</si>
  <si>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</si>
  <si>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</si>
  <si>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</si>
  <si>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</si>
  <si>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</si>
  <si>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</si>
  <si>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</si>
  <si>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</si>
  <si>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</si>
  <si>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</si>
  <si>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</si>
  <si>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</si>
  <si>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</si>
  <si>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</si>
  <si>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</si>
  <si>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</si>
  <si>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</si>
  <si>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</si>
  <si>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</si>
  <si>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</si>
  <si>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</si>
  <si>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</si>
  <si>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</si>
  <si>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</si>
  <si>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</si>
  <si>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</si>
  <si>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</si>
  <si>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</si>
  <si>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</si>
  <si>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</si>
  <si>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</si>
  <si>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</si>
  <si>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</si>
  <si>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</si>
  <si>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</si>
  <si>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</si>
  <si>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</si>
  <si>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</si>
  <si>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</si>
  <si>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</si>
  <si>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</si>
  <si>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</si>
  <si>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</si>
  <si>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</si>
  <si>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</si>
  <si>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</si>
  <si>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</si>
  <si>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</si>
  <si>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</si>
  <si>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</si>
  <si>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</si>
  <si>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</si>
  <si>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</si>
  <si>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</si>
  <si>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</si>
  <si>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</si>
  <si>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</si>
  <si>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</si>
  <si>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</si>
  <si>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</si>
  <si>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</si>
  <si>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</si>
  <si>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</si>
  <si>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</si>
  <si>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</si>
  <si>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</si>
  <si>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</si>
  <si>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</si>
  <si>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</si>
  <si>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</si>
  <si>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</si>
  <si>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</si>
  <si>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</si>
  <si>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</si>
  <si>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</si>
  <si>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</si>
  <si>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</si>
  <si>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</si>
  <si>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</si>
  <si>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</si>
  <si>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</si>
  <si>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</si>
  <si>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</si>
  <si>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</si>
  <si>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</si>
  <si>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</si>
  <si>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</si>
  <si>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</si>
  <si>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</si>
  <si>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</si>
  <si>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</si>
  <si>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</si>
  <si>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</si>
  <si>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</si>
  <si>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</si>
  <si>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</si>
  <si>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</si>
  <si>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</si>
  <si>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</si>
  <si>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</si>
  <si>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</si>
  <si>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</si>
  <si>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</si>
  <si>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</si>
  <si>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</si>
  <si>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</si>
  <si>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</si>
  <si>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</si>
  <si>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</si>
  <si>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</si>
  <si>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</si>
  <si>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</si>
  <si>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</si>
  <si>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</si>
  <si>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</si>
  <si>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</si>
  <si>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</si>
  <si>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</si>
  <si>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</si>
  <si>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</si>
  <si>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</si>
  <si>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</si>
  <si>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</si>
  <si>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</si>
  <si>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</si>
  <si>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</si>
  <si>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</si>
  <si>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</si>
  <si>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</si>
  <si>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</si>
  <si>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</si>
  <si>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</si>
  <si>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</si>
  <si>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</si>
  <si>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</si>
  <si>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</si>
  <si>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</si>
  <si>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</si>
  <si>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</si>
  <si>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</si>
  <si>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</si>
  <si>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</si>
  <si>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</si>
  <si>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</si>
  <si>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</si>
  <si>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</si>
  <si>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</si>
  <si>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</si>
  <si>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</si>
  <si>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</si>
  <si>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</si>
  <si>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</si>
  <si>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</si>
  <si>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</si>
  <si>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</si>
  <si>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</si>
  <si>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</si>
  <si>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</si>
  <si>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</si>
  <si>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</si>
  <si>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</si>
  <si>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</si>
  <si>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</si>
  <si>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</si>
  <si>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</si>
  <si>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</si>
  <si>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</si>
  <si>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</si>
  <si>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</si>
  <si>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</si>
  <si>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</si>
  <si>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</si>
  <si>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</si>
  <si>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</si>
  <si>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</si>
  <si>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</si>
  <si>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</si>
  <si>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</si>
  <si>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</si>
  <si>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</si>
  <si>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</si>
  <si>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</si>
  <si>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</si>
  <si>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</si>
  <si>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</si>
  <si>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</si>
  <si>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</si>
  <si>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</si>
  <si>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</si>
  <si>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</si>
  <si>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</si>
  <si>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</si>
  <si>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</si>
  <si>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</si>
  <si>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</si>
  <si>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</si>
  <si>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</si>
  <si>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</si>
  <si>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</si>
  <si>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</si>
  <si>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</si>
  <si>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</si>
  <si>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</si>
  <si>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</si>
  <si>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</si>
  <si>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</si>
  <si>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</si>
  <si>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</si>
  <si>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</si>
  <si>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</si>
  <si>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</si>
  <si>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</si>
  <si>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</si>
  <si>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</si>
  <si>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</si>
  <si>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</si>
  <si>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</si>
  <si>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</si>
  <si>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</si>
  <si>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</si>
  <si>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</si>
  <si>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</si>
  <si>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</si>
  <si>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</si>
  <si>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</si>
  <si>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</si>
  <si>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</si>
  <si>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</si>
  <si>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</si>
  <si>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</si>
  <si>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</si>
  <si>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</si>
  <si>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</si>
  <si>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</si>
  <si>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</si>
  <si>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</si>
  <si>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</si>
  <si>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</si>
  <si>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</si>
  <si>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</si>
  <si>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</si>
  <si>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</si>
  <si>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</si>
  <si>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</si>
  <si>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</si>
  <si>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</si>
  <si>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</si>
  <si>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</si>
  <si>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</si>
  <si>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</si>
  <si>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</si>
  <si>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</si>
  <si>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</si>
  <si>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</si>
  <si>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</si>
  <si>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</si>
  <si>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</si>
  <si>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</si>
  <si>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</si>
  <si>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</si>
  <si>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</si>
  <si>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</si>
  <si>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</si>
  <si>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</si>
  <si>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</si>
  <si>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</si>
  <si>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</si>
  <si>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</si>
  <si>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</si>
  <si>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</si>
  <si>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</si>
  <si>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</si>
  <si>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</si>
  <si>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</si>
  <si>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</si>
  <si>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</si>
  <si>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</si>
  <si>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</si>
  <si>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</si>
  <si>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</si>
  <si>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</si>
  <si>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</si>
  <si>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</si>
  <si>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</si>
  <si>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</si>
  <si>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</si>
  <si>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</si>
  <si>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</si>
  <si>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</si>
  <si>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</si>
  <si>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</si>
  <si>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</si>
  <si>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</si>
  <si>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</si>
  <si>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</si>
  <si>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</si>
  <si>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</si>
  <si>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</si>
  <si>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</si>
  <si>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</si>
  <si>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</si>
  <si>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</si>
  <si>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</si>
  <si>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</si>
  <si>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</si>
  <si>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</si>
  <si>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</si>
  <si>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</si>
  <si>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</si>
  <si>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</si>
  <si>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</si>
  <si>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</si>
  <si>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</si>
  <si>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</si>
  <si>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</si>
  <si>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</si>
  <si>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</si>
  <si>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</si>
  <si>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</si>
  <si>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</si>
  <si>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</si>
  <si>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</si>
  <si>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</si>
  <si>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</si>
  <si>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</si>
  <si>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</si>
  <si>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</si>
  <si>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</si>
  <si>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</si>
  <si>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</si>
  <si>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</si>
  <si>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</si>
  <si>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</si>
  <si>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</si>
  <si>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</si>
  <si>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</si>
  <si>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</si>
  <si>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</si>
  <si>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</si>
  <si>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</si>
  <si>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</si>
  <si>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</si>
  <si>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</si>
  <si>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</si>
  <si>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</si>
  <si>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</si>
  <si>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</si>
  <si>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</si>
  <si>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</si>
  <si>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</si>
  <si>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</si>
  <si>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</si>
  <si>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</si>
  <si>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</si>
  <si>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</si>
  <si>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</si>
  <si>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</si>
  <si>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</si>
  <si>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</si>
  <si>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</si>
  <si>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</si>
  <si>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</si>
  <si>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</si>
  <si>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</si>
  <si>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</si>
  <si>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</si>
  <si>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</si>
  <si>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</si>
  <si>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</si>
  <si>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</si>
  <si>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</si>
  <si>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</si>
  <si>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</si>
  <si>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</si>
  <si>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</si>
  <si>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</si>
  <si>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</si>
  <si>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</si>
  <si>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</si>
  <si>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</si>
  <si>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</si>
  <si>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</si>
  <si>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</si>
  <si>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</si>
  <si>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</si>
  <si>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</si>
  <si>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</si>
  <si>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</si>
  <si>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</si>
  <si>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</si>
  <si>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</si>
  <si>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</si>
  <si>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</si>
  <si>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</si>
  <si>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</si>
  <si>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</si>
  <si>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</si>
  <si>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</si>
  <si>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</si>
  <si>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</si>
  <si>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</si>
  <si>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</si>
  <si>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</si>
  <si>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</si>
  <si>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</si>
  <si>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</si>
  <si>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</si>
  <si>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</si>
  <si>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</si>
  <si>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</si>
  <si>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</si>
  <si>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</si>
  <si>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</si>
  <si>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</si>
  <si>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</si>
  <si>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</si>
  <si>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</si>
  <si>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</si>
  <si>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</si>
  <si>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</si>
  <si>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</si>
  <si>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</si>
  <si>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</si>
  <si>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</si>
  <si>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</si>
  <si>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</si>
  <si>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</si>
  <si>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</si>
  <si>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</si>
  <si>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</si>
  <si>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</si>
  <si>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</si>
  <si>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</si>
  <si>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</si>
  <si>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</si>
  <si>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</si>
  <si>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</si>
  <si>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</si>
  <si>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</si>
  <si>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</si>
  <si>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</si>
  <si>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</si>
  <si>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</si>
  <si>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</si>
  <si>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</si>
  <si>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</si>
  <si>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</si>
  <si>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</si>
  <si>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</si>
  <si>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</si>
  <si>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</si>
  <si>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</si>
  <si>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</si>
  <si>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</si>
  <si>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</si>
  <si>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</si>
  <si>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</si>
  <si>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</si>
  <si>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</si>
  <si>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</si>
  <si>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</si>
  <si>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</si>
  <si>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</si>
  <si>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</si>
  <si>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</si>
  <si>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</si>
  <si>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</si>
  <si>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</si>
  <si>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</si>
  <si>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</si>
  <si>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</si>
  <si>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</si>
  <si>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</si>
  <si>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</si>
  <si>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</si>
  <si>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</si>
  <si>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</si>
  <si>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</si>
  <si>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</si>
  <si>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</si>
  <si>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</si>
  <si>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</si>
  <si>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</si>
  <si>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</si>
  <si>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</si>
  <si>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</si>
  <si>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</si>
  <si>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</si>
  <si>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</si>
  <si>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</si>
  <si>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</si>
  <si>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</si>
  <si>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</si>
  <si>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</si>
  <si>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</si>
  <si>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</si>
  <si>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</si>
  <si>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</si>
  <si>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</si>
  <si>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</si>
  <si>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</si>
  <si>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</si>
  <si>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</si>
  <si>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</si>
  <si>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</si>
  <si>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</si>
  <si>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</si>
  <si>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</si>
  <si>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</si>
  <si>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</si>
  <si>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</si>
  <si>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</si>
  <si>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</si>
  <si>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</si>
  <si>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</si>
  <si>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</si>
  <si>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</si>
  <si>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</si>
  <si>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</si>
  <si>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</si>
  <si>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</si>
  <si>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</si>
  <si>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</si>
  <si>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</si>
  <si>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</si>
  <si>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</si>
  <si>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</si>
  <si>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</si>
  <si>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</si>
  <si>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</si>
  <si>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</si>
  <si>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</si>
  <si>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</si>
  <si>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</si>
  <si>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</si>
  <si>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</si>
  <si>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</si>
  <si>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</si>
  <si>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</si>
  <si>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</si>
  <si>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</si>
  <si>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</si>
  <si>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</si>
  <si>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</si>
  <si>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</si>
  <si>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</si>
  <si>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</si>
  <si>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</si>
  <si>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</si>
  <si>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</si>
  <si>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</si>
  <si>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</si>
  <si>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</si>
  <si>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</si>
  <si>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</si>
  <si>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</si>
  <si>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</si>
  <si>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</si>
  <si>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</si>
  <si>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</si>
  <si>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</si>
  <si>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</si>
  <si>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</si>
  <si>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</si>
  <si>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</si>
  <si>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</si>
  <si>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</si>
  <si>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</si>
  <si>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</si>
  <si>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</si>
  <si>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</si>
  <si>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</si>
  <si>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</si>
  <si>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</si>
  <si>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</si>
  <si>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</si>
  <si>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</si>
  <si>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</si>
  <si>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</si>
  <si>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</si>
  <si>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</si>
  <si>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</si>
  <si>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</si>
  <si>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</si>
  <si>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</si>
  <si>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</si>
  <si>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</si>
  <si>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</si>
  <si>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</si>
  <si>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</si>
  <si>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</si>
  <si>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</si>
  <si>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</si>
  <si>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</si>
  <si>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</si>
  <si>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</si>
  <si>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</si>
  <si>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</si>
  <si>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</si>
  <si>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</si>
  <si>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</si>
  <si>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</si>
  <si>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</si>
  <si>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</si>
  <si>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</si>
  <si>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</si>
  <si>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</si>
  <si>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</si>
  <si>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</si>
  <si>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</si>
  <si>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</si>
  <si>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</si>
  <si>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</si>
  <si>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</si>
  <si>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</si>
  <si>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</si>
  <si>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</si>
  <si>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</si>
  <si>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</si>
  <si>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</si>
  <si>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</si>
  <si>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</si>
  <si>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</si>
  <si>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</si>
  <si>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</si>
  <si>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</si>
  <si>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</si>
  <si>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</si>
  <si>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</si>
  <si>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</si>
  <si>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</si>
  <si>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</si>
  <si>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</si>
  <si>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</si>
  <si>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</si>
  <si>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</si>
  <si>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</si>
  <si>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</si>
  <si>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</si>
  <si>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</si>
  <si>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</si>
  <si>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</si>
  <si>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</si>
  <si>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</si>
  <si>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</si>
  <si>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</si>
  <si>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</si>
  <si>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</si>
  <si>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</si>
  <si>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</si>
  <si>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</si>
  <si>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</si>
  <si>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</si>
  <si>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</si>
  <si>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</si>
  <si>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</si>
  <si>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</si>
  <si>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</si>
  <si>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</si>
  <si>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</si>
  <si>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</si>
  <si>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</si>
  <si>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</si>
  <si>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</si>
  <si>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</si>
  <si>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</si>
  <si>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</si>
  <si>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</si>
  <si>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</si>
  <si>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</si>
  <si>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</si>
  <si>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</si>
  <si>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</si>
  <si>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</si>
  <si>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</si>
  <si>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</si>
  <si>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</si>
  <si>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</si>
  <si>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</si>
  <si>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</si>
  <si>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</si>
  <si>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</si>
  <si>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</si>
  <si>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</si>
  <si>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</si>
  <si>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</si>
  <si>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</si>
  <si>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</si>
  <si>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</si>
  <si>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</si>
  <si>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</si>
  <si>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</si>
  <si>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</si>
  <si>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</si>
  <si>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</si>
  <si>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</si>
  <si>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</si>
  <si>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</si>
  <si>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</si>
  <si>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</si>
  <si>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</si>
  <si>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</si>
  <si>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</si>
  <si>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</si>
  <si>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</si>
  <si>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</si>
  <si>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</si>
  <si>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</si>
  <si>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</si>
  <si>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</si>
  <si>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</si>
  <si>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</si>
  <si>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</si>
  <si>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</si>
  <si>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</si>
  <si>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</si>
  <si>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</si>
  <si>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</si>
  <si>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</si>
  <si>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</si>
  <si>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</si>
  <si>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</si>
  <si>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</si>
  <si>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</si>
  <si>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</si>
  <si>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</si>
  <si>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</si>
  <si>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</si>
  <si>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</si>
  <si>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</si>
  <si>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</si>
  <si>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</si>
  <si>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</si>
  <si>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</si>
  <si>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</si>
  <si>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</si>
  <si>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</si>
  <si>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</si>
  <si>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</si>
  <si>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</si>
  <si>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</si>
  <si>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</si>
  <si>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</si>
  <si>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</si>
  <si>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</si>
  <si>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</si>
  <si>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</si>
  <si>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</si>
  <si>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</si>
  <si>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</si>
  <si>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</si>
  <si>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</si>
  <si>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</si>
  <si>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</si>
  <si>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</si>
  <si>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</si>
  <si>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</si>
  <si>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</si>
  <si>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</si>
  <si>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</si>
  <si>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</si>
  <si>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</si>
  <si>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</si>
  <si>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</si>
  <si>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</si>
  <si>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</si>
  <si>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</si>
  <si>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</si>
  <si>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</si>
  <si>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</si>
  <si>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</si>
  <si>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</si>
  <si>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</si>
  <si>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</si>
  <si>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</si>
  <si>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</si>
  <si>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</si>
  <si>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</si>
  <si>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</si>
  <si>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</si>
  <si>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</si>
  <si>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</si>
  <si>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</si>
  <si>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</si>
  <si>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</si>
  <si>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</si>
  <si>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</si>
  <si>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</si>
  <si>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</si>
  <si>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</si>
  <si>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</si>
  <si>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</si>
  <si>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</si>
  <si>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</si>
  <si>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</si>
  <si>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</si>
  <si>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</si>
  <si>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</si>
  <si>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</si>
  <si>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</si>
  <si>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</si>
  <si>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</si>
  <si>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</si>
  <si>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</si>
  <si>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</si>
  <si>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</si>
  <si>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</si>
  <si>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</si>
  <si>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</si>
  <si>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</si>
  <si>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</si>
  <si>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</si>
  <si>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</si>
  <si>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</si>
  <si>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</si>
  <si>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</si>
  <si>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</si>
  <si>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</si>
  <si>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</si>
  <si>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</si>
  <si>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</si>
  <si>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</si>
  <si>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</si>
  <si>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</si>
  <si>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</si>
  <si>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</si>
  <si>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</si>
  <si>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</si>
  <si>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</si>
  <si>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</si>
  <si>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</si>
  <si>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</si>
  <si>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</si>
  <si>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</si>
  <si>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</si>
  <si>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</si>
  <si>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</si>
  <si>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</si>
  <si>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</si>
  <si>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</si>
  <si>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</si>
  <si>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</si>
  <si>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</si>
  <si>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</si>
  <si>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</si>
  <si>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</si>
  <si>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</si>
  <si>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</si>
  <si>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</si>
  <si>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</si>
  <si>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</si>
  <si>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</si>
  <si>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</si>
  <si>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</si>
  <si>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</si>
  <si>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</si>
  <si>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</si>
  <si>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</si>
  <si>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</si>
  <si>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</si>
  <si>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</si>
  <si>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</si>
  <si>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</si>
  <si>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</si>
  <si>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</si>
  <si>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</si>
  <si>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</si>
  <si>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</si>
  <si>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</si>
  <si>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</si>
  <si>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</si>
  <si>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</si>
  <si>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</si>
  <si>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</si>
  <si>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</si>
  <si>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</si>
  <si>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</si>
  <si>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</si>
  <si>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</si>
  <si>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</si>
  <si>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</si>
  <si>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</si>
  <si>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</si>
  <si>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</si>
  <si>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</si>
  <si>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</si>
  <si>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</si>
  <si>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</si>
  <si>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</si>
  <si>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</si>
  <si>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</si>
  <si>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</si>
  <si>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</si>
  <si>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</si>
  <si>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</si>
  <si>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</si>
  <si>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</si>
  <si>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</si>
  <si>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</si>
  <si>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</si>
  <si>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</si>
  <si>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</si>
  <si>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</si>
  <si>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</si>
  <si>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</si>
  <si>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</si>
  <si>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</si>
  <si>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</si>
  <si>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</si>
  <si>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</si>
  <si>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</si>
  <si>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</si>
  <si>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</si>
  <si>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</si>
  <si>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</si>
  <si>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</si>
  <si>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</si>
  <si>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</si>
  <si>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</si>
  <si>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</si>
  <si>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</si>
  <si>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</si>
  <si>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</si>
  <si>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</si>
  <si>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</si>
  <si>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</si>
  <si>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</si>
  <si>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</si>
  <si>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</si>
  <si>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</si>
  <si>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</si>
  <si>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</si>
  <si>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</si>
  <si>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</si>
  <si>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</si>
  <si>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</si>
  <si>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</si>
  <si>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</si>
  <si>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</si>
  <si>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</si>
  <si>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</si>
  <si>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</si>
  <si>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</si>
  <si>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</si>
  <si>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</si>
  <si>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</si>
  <si>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</si>
  <si>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</si>
  <si>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</si>
  <si>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</si>
  <si>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</si>
  <si>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</si>
  <si>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</si>
  <si>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</si>
  <si>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</si>
  <si>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</si>
  <si>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</si>
  <si>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</si>
  <si>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</si>
  <si>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</si>
  <si>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</si>
  <si>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</si>
  <si>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</si>
  <si>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</si>
  <si>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</si>
  <si>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</si>
  <si>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</si>
  <si>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</si>
  <si>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</si>
  <si>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</si>
  <si>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</si>
  <si>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</si>
  <si>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</si>
  <si>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</si>
  <si>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</si>
  <si>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</si>
  <si>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</si>
  <si>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</si>
  <si>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</si>
  <si>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</si>
  <si>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</si>
  <si>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</si>
  <si>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</si>
  <si>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</si>
  <si>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</si>
  <si>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</si>
  <si>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</si>
  <si>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</si>
  <si>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</si>
  <si>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</si>
  <si>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</si>
  <si>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</si>
  <si>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</si>
  <si>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</si>
  <si>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</si>
  <si>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</si>
  <si>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</si>
  <si>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</si>
  <si>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</si>
  <si>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</si>
  <si>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</si>
  <si>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</si>
  <si>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</si>
  <si>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</si>
  <si>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</si>
  <si>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</si>
  <si>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</si>
  <si>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</si>
  <si>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</si>
  <si>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</si>
  <si>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</si>
  <si>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</si>
  <si>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</si>
  <si>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</si>
  <si>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</si>
  <si>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</si>
  <si>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</si>
  <si>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</si>
  <si>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</si>
  <si>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</si>
  <si>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</si>
  <si>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</si>
  <si>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</si>
  <si>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</si>
  <si>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</si>
  <si>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</si>
  <si>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</si>
  <si>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</si>
  <si>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</si>
  <si>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</si>
  <si>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</si>
  <si>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</si>
  <si>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</si>
  <si>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</si>
  <si>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</si>
  <si>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</si>
  <si>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</si>
  <si>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</si>
  <si>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</si>
  <si>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</si>
  <si>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</si>
  <si>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</si>
  <si>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</si>
  <si>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</si>
  <si>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</si>
  <si>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</si>
  <si>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</si>
  <si>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</si>
  <si>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</si>
  <si>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</si>
  <si>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</si>
  <si>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</si>
  <si>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</si>
  <si>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</si>
  <si>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</si>
  <si>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</si>
  <si>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</si>
  <si>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</si>
  <si>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</si>
  <si>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</si>
  <si>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</si>
  <si>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</si>
  <si>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</si>
  <si>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</si>
  <si>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</si>
  <si>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</si>
  <si>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</si>
  <si>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</si>
  <si>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</si>
  <si>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</si>
  <si>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</si>
  <si>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</si>
  <si>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</si>
  <si>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</si>
  <si>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</si>
  <si>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</si>
  <si>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</si>
  <si>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</si>
  <si>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</si>
  <si>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</si>
  <si>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</si>
  <si>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</si>
  <si>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</si>
  <si>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</si>
  <si>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</si>
  <si>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</si>
  <si>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</si>
  <si>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</si>
  <si>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</si>
  <si>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</si>
  <si>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</si>
  <si>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</si>
  <si>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</si>
  <si>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</si>
  <si>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</si>
  <si>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</si>
  <si>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</si>
  <si>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</si>
  <si>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</si>
  <si>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</si>
  <si>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</si>
  <si>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</si>
  <si>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</si>
  <si>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</si>
  <si>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</si>
  <si>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</si>
  <si>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</si>
  <si>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</si>
  <si>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</si>
  <si>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</si>
  <si>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</si>
  <si>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</si>
  <si>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</si>
  <si>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</si>
  <si>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</si>
  <si>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</si>
  <si>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</si>
  <si>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</si>
  <si>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</si>
  <si>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</si>
  <si>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</si>
  <si>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</si>
  <si>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</si>
  <si>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</si>
  <si>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</si>
  <si>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</si>
  <si>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</si>
  <si>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</si>
  <si>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</si>
  <si>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</si>
  <si>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</si>
  <si>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</si>
  <si>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</si>
  <si>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</si>
  <si>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</si>
  <si>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</si>
  <si>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</si>
  <si>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</si>
  <si>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</si>
  <si>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</si>
  <si>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</si>
  <si>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</si>
  <si>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</si>
  <si>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</si>
  <si>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</si>
  <si>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</si>
  <si>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</si>
  <si>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</si>
  <si>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</si>
  <si>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</si>
  <si>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</si>
  <si>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</si>
  <si>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</si>
  <si>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</si>
  <si>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</si>
  <si>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</si>
  <si>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</si>
  <si>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</si>
  <si>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</si>
  <si>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</si>
  <si>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</si>
  <si>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</si>
  <si>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</si>
  <si>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</si>
  <si>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</si>
  <si>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</si>
  <si>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</si>
  <si>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</si>
  <si>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</si>
  <si>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</si>
  <si>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</si>
  <si>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</si>
  <si>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</si>
  <si>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</si>
  <si>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</si>
  <si>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</si>
  <si>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</si>
  <si>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</si>
  <si>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</si>
  <si>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</si>
  <si>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</si>
  <si>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</si>
  <si>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</si>
  <si>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</si>
  <si>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</si>
  <si>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</si>
  <si>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</si>
  <si>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</si>
  <si>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</si>
  <si>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</si>
  <si>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</si>
  <si>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</si>
  <si>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</si>
  <si>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</si>
  <si>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</si>
  <si>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</si>
  <si>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</si>
  <si>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</si>
  <si>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</si>
  <si>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</si>
  <si>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</si>
  <si>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</si>
  <si>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</si>
  <si>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</si>
  <si>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</si>
  <si>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</si>
  <si>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</si>
  <si>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</si>
  <si>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</si>
  <si>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</si>
  <si>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</si>
  <si>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</si>
  <si>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</si>
  <si>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</si>
  <si>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</si>
  <si>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</si>
  <si>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</si>
  <si>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</si>
  <si>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</si>
  <si>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</si>
  <si>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</si>
  <si>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</si>
  <si>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</si>
  <si>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</si>
  <si>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</si>
  <si>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</si>
  <si>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</si>
  <si>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</si>
  <si>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</si>
  <si>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</si>
  <si>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</si>
  <si>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</si>
  <si>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</si>
  <si>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</si>
  <si>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</si>
  <si>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</si>
  <si>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</si>
  <si>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</si>
  <si>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</si>
  <si>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</si>
  <si>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</si>
  <si>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</si>
  <si>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</si>
  <si>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</si>
  <si>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</si>
  <si>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</si>
  <si>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</si>
  <si>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</si>
  <si>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</si>
  <si>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</si>
  <si>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</si>
  <si>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</si>
  <si>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</si>
  <si>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</si>
  <si>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</si>
  <si>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</si>
  <si>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</si>
  <si>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</si>
  <si>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</si>
  <si>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</si>
  <si>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</si>
  <si>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</si>
  <si>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</si>
  <si>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</si>
  <si>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</si>
  <si>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</si>
  <si>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</si>
  <si>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</si>
  <si>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</si>
  <si>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</si>
  <si>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</si>
  <si>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</si>
  <si>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</si>
  <si>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</si>
  <si>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</si>
  <si>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</si>
  <si>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</si>
  <si>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</si>
  <si>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</si>
  <si>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</si>
  <si>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</si>
  <si>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</si>
  <si>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</si>
  <si>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</si>
  <si>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</si>
  <si>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</si>
  <si>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</si>
  <si>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</si>
  <si>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</si>
  <si>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</si>
  <si>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</si>
  <si>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</si>
  <si>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</si>
  <si>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</si>
  <si>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</si>
  <si>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</si>
  <si>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</si>
  <si>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</si>
  <si>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</si>
  <si>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</si>
  <si>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</si>
  <si>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</si>
  <si>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</si>
  <si>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</si>
  <si>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</si>
  <si>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</si>
  <si>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</si>
  <si>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</si>
  <si>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</si>
  <si>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</si>
  <si>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</si>
  <si>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</si>
  <si>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</si>
  <si>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</si>
  <si>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</si>
  <si>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</si>
  <si>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</si>
  <si>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</si>
  <si>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</si>
  <si>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</si>
  <si>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</si>
  <si>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</si>
  <si>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</si>
  <si>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</si>
  <si>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</si>
  <si>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</si>
  <si>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</si>
  <si>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</si>
  <si>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</si>
  <si>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</si>
  <si>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</si>
  <si>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</si>
  <si>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</si>
  <si>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</si>
  <si>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</si>
  <si>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</si>
  <si>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</si>
  <si>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</si>
  <si>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</si>
  <si>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</si>
  <si>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</si>
  <si>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</si>
  <si>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</si>
  <si>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</si>
  <si>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</si>
  <si>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</si>
  <si>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</si>
  <si>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</si>
  <si>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</si>
  <si>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</si>
  <si>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</si>
  <si>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</si>
  <si>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</si>
  <si>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</si>
  <si>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</si>
  <si>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</si>
  <si>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</si>
  <si>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</si>
  <si>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</si>
  <si>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</si>
  <si>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</si>
  <si>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</si>
  <si>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</si>
  <si>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</si>
  <si>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</si>
  <si>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</si>
  <si>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</si>
  <si>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</si>
  <si>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</si>
  <si>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</si>
  <si>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</si>
  <si>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</si>
  <si>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</si>
  <si>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</si>
  <si>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</si>
  <si>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</si>
  <si>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</si>
  <si>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</si>
  <si>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</si>
  <si>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</si>
  <si>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</si>
  <si>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</si>
  <si>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</si>
  <si>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</si>
  <si>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</si>
  <si>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</si>
  <si>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</si>
  <si>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</si>
  <si>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</si>
  <si>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</si>
  <si>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</si>
  <si>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</si>
  <si>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</si>
  <si>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</si>
  <si>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</si>
  <si>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</si>
  <si>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</si>
  <si>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</si>
  <si>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</si>
  <si>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</si>
  <si>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</si>
  <si>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</si>
  <si>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</si>
  <si>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</si>
  <si>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</si>
  <si>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</si>
  <si>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</si>
  <si>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</si>
  <si>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</si>
  <si>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</si>
  <si>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</si>
  <si>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</si>
  <si>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</si>
  <si>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</si>
  <si>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</si>
  <si>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</si>
  <si>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</si>
  <si>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</si>
  <si>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</si>
  <si>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</si>
  <si>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</si>
  <si>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</si>
  <si>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</si>
  <si>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</si>
  <si>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</si>
  <si>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</si>
  <si>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</si>
  <si>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</si>
  <si>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</si>
  <si>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</si>
  <si>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</si>
  <si>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</si>
  <si>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</si>
  <si>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</si>
  <si>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</si>
  <si>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</si>
  <si>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</si>
  <si>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</si>
  <si>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</si>
  <si>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</si>
  <si>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</si>
  <si>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</si>
  <si>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</si>
  <si>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</si>
  <si>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</si>
  <si>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</si>
  <si>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</si>
  <si>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</si>
  <si>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</si>
  <si>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</si>
  <si>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</si>
  <si>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</si>
  <si>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</si>
  <si>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</si>
  <si>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</si>
  <si>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</si>
  <si>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</si>
  <si>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</si>
  <si>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</si>
  <si>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</si>
  <si>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</si>
  <si>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</si>
  <si>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</si>
  <si>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</si>
  <si>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</si>
  <si>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</si>
  <si>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</si>
  <si>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</si>
  <si>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</si>
  <si>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</si>
  <si>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</si>
  <si>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</si>
  <si>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</si>
  <si>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</si>
  <si>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</si>
  <si>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</si>
  <si>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</si>
  <si>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</si>
  <si>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</si>
  <si>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</si>
  <si>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</si>
  <si>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</si>
  <si>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</si>
  <si>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</si>
  <si>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</si>
  <si>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</si>
  <si>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</si>
  <si>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</si>
  <si>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</si>
  <si>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</si>
  <si>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</si>
  <si>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</si>
  <si>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</si>
  <si>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</si>
  <si>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</si>
  <si>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</si>
  <si>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</si>
  <si>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</si>
  <si>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</si>
  <si>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</si>
  <si>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</si>
  <si>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</si>
  <si>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</si>
  <si>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</si>
  <si>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</si>
  <si>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</si>
  <si>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</si>
  <si>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</si>
  <si>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</si>
  <si>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</si>
  <si>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</si>
  <si>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</si>
  <si>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</si>
  <si>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</si>
  <si>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</si>
  <si>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</si>
  <si>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</si>
  <si>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</si>
  <si>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</si>
  <si>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</si>
  <si>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</si>
  <si>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</si>
  <si>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</si>
  <si>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</si>
  <si>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</si>
  <si>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</si>
  <si>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</si>
  <si>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</si>
  <si>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</si>
  <si>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</si>
  <si>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</si>
  <si>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</si>
  <si>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</si>
  <si>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</si>
  <si>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</si>
  <si>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</si>
  <si>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</si>
  <si>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</si>
  <si>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</si>
  <si>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</si>
  <si>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</si>
  <si>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</si>
  <si>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</si>
  <si>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</si>
  <si>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</si>
  <si>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</si>
  <si>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</si>
  <si>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</si>
  <si>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</si>
  <si>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</si>
  <si>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</si>
  <si>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</si>
  <si>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</si>
  <si>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</si>
  <si>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</si>
  <si>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</si>
  <si>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</si>
  <si>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</si>
  <si>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</si>
  <si>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</si>
  <si>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</si>
  <si>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</si>
  <si>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</si>
  <si>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</si>
  <si>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</si>
  <si>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</si>
  <si>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</si>
  <si>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</si>
  <si>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</si>
  <si>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</si>
  <si>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</si>
  <si>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</si>
  <si>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</si>
  <si>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</si>
  <si>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</si>
  <si>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</si>
  <si>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</si>
  <si>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</si>
  <si>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</si>
  <si>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</si>
  <si>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</si>
  <si>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</si>
  <si>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</si>
  <si>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</si>
  <si>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</si>
  <si>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</si>
  <si>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</si>
  <si>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</si>
  <si>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</si>
  <si>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</si>
  <si>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</si>
  <si>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</si>
  <si>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</si>
  <si>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</si>
  <si>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</si>
  <si>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</si>
  <si>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</si>
  <si>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</si>
  <si>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</si>
  <si>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</si>
  <si>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</si>
  <si>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</si>
  <si>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</si>
  <si>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</si>
  <si>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</si>
  <si>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</si>
  <si>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</si>
  <si>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</si>
  <si>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</si>
  <si>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</si>
  <si>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</si>
  <si>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</si>
  <si>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</si>
  <si>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</si>
  <si>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</si>
  <si>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</si>
  <si>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</si>
  <si>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</si>
  <si>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</si>
  <si>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</si>
  <si>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</si>
  <si>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</si>
  <si>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</si>
  <si>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</si>
  <si>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</si>
  <si>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</si>
  <si>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</si>
  <si>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</si>
  <si>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</si>
  <si>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</si>
  <si>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</si>
  <si>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</si>
  <si>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</si>
  <si>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</si>
  <si>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</si>
  <si>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</si>
  <si>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</si>
  <si>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</si>
  <si>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</si>
  <si>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</si>
  <si>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</si>
  <si>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</si>
  <si>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</si>
  <si>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</si>
  <si>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</si>
  <si>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</si>
  <si>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</si>
  <si>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</si>
  <si>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</si>
  <si>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</si>
  <si>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</si>
  <si>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</si>
  <si>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</si>
  <si>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</si>
  <si>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</si>
  <si>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</si>
  <si>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</si>
  <si>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</si>
  <si>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</si>
  <si>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</si>
  <si>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</si>
  <si>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</si>
  <si>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</si>
  <si>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</si>
  <si>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</si>
  <si>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</si>
  <si>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</si>
  <si>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</si>
  <si>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</si>
  <si>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</si>
  <si>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</si>
  <si>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</si>
  <si>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</si>
  <si>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</si>
  <si>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</si>
  <si>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</si>
  <si>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</si>
  <si>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</si>
  <si>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</si>
  <si>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</si>
  <si>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</si>
  <si>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</si>
  <si>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</si>
  <si>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</si>
  <si>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</si>
  <si>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</si>
  <si>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</si>
  <si>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</si>
  <si>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</si>
  <si>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</si>
  <si>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</si>
  <si>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</si>
  <si>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</si>
  <si>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</si>
  <si>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</si>
  <si>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</si>
  <si>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</si>
  <si>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</si>
  <si>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</si>
  <si>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</si>
  <si>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</si>
  <si>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</si>
  <si>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</si>
  <si>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</si>
  <si>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</si>
  <si>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</si>
  <si>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</si>
  <si>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</si>
  <si>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</si>
  <si>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</si>
  <si>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</si>
  <si>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</si>
  <si>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</si>
  <si>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</si>
  <si>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</si>
  <si>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</si>
  <si>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</si>
  <si>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</si>
  <si>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</si>
  <si>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</si>
  <si>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</si>
  <si>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</si>
  <si>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</si>
  <si>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</si>
  <si>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</si>
  <si>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</si>
  <si>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</si>
  <si>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</si>
  <si>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</si>
  <si>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</si>
  <si>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</si>
  <si>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</si>
  <si>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</si>
  <si>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</si>
  <si>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</si>
  <si>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</si>
  <si>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</si>
  <si>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</si>
  <si>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</si>
  <si>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</si>
  <si>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</si>
  <si>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</si>
  <si>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</si>
  <si>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</si>
  <si>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</si>
  <si>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</si>
  <si>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</si>
  <si>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</si>
  <si>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</si>
  <si>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</si>
  <si>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</si>
  <si>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</si>
  <si>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</si>
  <si>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</si>
  <si>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</si>
  <si>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</si>
  <si>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</si>
  <si>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</si>
  <si>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</si>
  <si>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</si>
  <si>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</si>
  <si>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</si>
  <si>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</si>
  <si>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</si>
  <si>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</si>
  <si>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</si>
  <si>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</si>
  <si>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</si>
  <si>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</si>
  <si>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</si>
  <si>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</si>
  <si>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</si>
  <si>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</si>
  <si>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</si>
  <si>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</si>
  <si>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</si>
  <si>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</si>
  <si>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</si>
  <si>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</si>
  <si>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</si>
  <si>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</si>
  <si>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</si>
  <si>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</si>
  <si>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</si>
  <si>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</si>
  <si>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</si>
  <si>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</si>
  <si>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</si>
  <si>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</si>
  <si>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</si>
  <si>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</si>
  <si>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</si>
  <si>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</si>
  <si>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</si>
  <si>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</si>
  <si>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</si>
  <si>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</si>
  <si>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</si>
  <si>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</si>
  <si>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</si>
  <si>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</si>
  <si>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</si>
  <si>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</si>
  <si>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</si>
  <si>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</si>
  <si>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</si>
  <si>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</si>
  <si>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</si>
  <si>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</si>
  <si>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</si>
  <si>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</si>
  <si>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</si>
  <si>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</si>
  <si>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</si>
  <si>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</si>
  <si>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</si>
  <si>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</si>
  <si>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</si>
  <si>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</si>
  <si>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</si>
  <si>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</si>
  <si>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</si>
  <si>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</si>
  <si>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</si>
  <si>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</si>
  <si>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</si>
  <si>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</si>
  <si>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</si>
  <si>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</si>
  <si>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</si>
  <si>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</si>
  <si>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</si>
  <si>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</si>
  <si>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</si>
  <si>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</si>
  <si>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</si>
  <si>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</si>
  <si>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</si>
  <si>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</si>
  <si>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</si>
  <si>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</si>
  <si>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</si>
  <si>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</si>
  <si>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</si>
  <si>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</si>
  <si>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</si>
  <si>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</si>
  <si>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</si>
  <si>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</si>
  <si>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</si>
  <si>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</si>
  <si>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</si>
  <si>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</si>
  <si>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</si>
  <si>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</si>
  <si>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</si>
  <si>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</si>
  <si>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</si>
  <si>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</si>
  <si>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</si>
  <si>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</si>
  <si>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</si>
  <si>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</si>
  <si>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</si>
  <si>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</si>
  <si>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</si>
  <si>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</si>
  <si>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</si>
  <si>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</si>
  <si>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</si>
  <si>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</si>
  <si>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</si>
  <si>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</si>
  <si>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</si>
  <si>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</si>
  <si>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</si>
  <si>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</si>
  <si>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</si>
  <si>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</si>
  <si>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</si>
  <si>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</si>
  <si>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</si>
  <si>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</si>
  <si>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</si>
  <si>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</si>
  <si>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</si>
  <si>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</si>
  <si>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</si>
  <si>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</si>
  <si>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</si>
  <si>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</si>
  <si>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</si>
  <si>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</si>
  <si>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</si>
  <si>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</si>
  <si>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</si>
  <si>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</si>
  <si>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</si>
  <si>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</si>
  <si>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</si>
  <si>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</si>
  <si>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</si>
  <si>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</si>
  <si>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</si>
  <si>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</si>
  <si>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</si>
  <si>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</si>
  <si>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</si>
  <si>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</si>
  <si>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</si>
  <si>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</si>
  <si>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</si>
  <si>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</si>
  <si>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</si>
  <si>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</si>
  <si>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</si>
  <si>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</si>
  <si>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</si>
  <si>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</si>
  <si>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</si>
  <si>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</si>
  <si>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</si>
  <si>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</si>
  <si>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</si>
  <si>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</si>
  <si>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</si>
  <si>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</si>
  <si>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</si>
  <si>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</si>
  <si>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</si>
  <si>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</si>
  <si>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</si>
  <si>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</si>
  <si>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</si>
  <si>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</si>
  <si>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</si>
  <si>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</si>
  <si>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</si>
  <si>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</si>
  <si>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</si>
  <si>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</si>
  <si>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</si>
  <si>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</si>
  <si>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</si>
  <si>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</si>
  <si>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</si>
  <si>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</si>
  <si>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</si>
  <si>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</si>
  <si>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</si>
  <si>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</si>
  <si>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</si>
  <si>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</si>
  <si>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</si>
  <si>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</si>
  <si>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</si>
  <si>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</si>
  <si>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</si>
  <si>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</si>
  <si>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</si>
  <si>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</si>
  <si>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</si>
  <si>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</si>
  <si>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</si>
  <si>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</si>
  <si>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</si>
  <si>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</si>
  <si>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</si>
  <si>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</si>
  <si>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</si>
  <si>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</si>
  <si>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</si>
  <si>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</si>
  <si>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</si>
  <si>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</si>
  <si>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</si>
  <si>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</si>
  <si>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</si>
  <si>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</si>
  <si>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</si>
  <si>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</si>
  <si>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</si>
  <si>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</si>
  <si>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</si>
  <si>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</si>
  <si>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</si>
  <si>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</si>
  <si>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</si>
  <si>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</si>
  <si>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</si>
  <si>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</si>
  <si>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</si>
  <si>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</si>
  <si>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</si>
  <si>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</si>
  <si>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</si>
  <si>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</si>
  <si>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</si>
  <si>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</si>
  <si>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</si>
  <si>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</si>
  <si>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</si>
  <si>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</si>
  <si>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</si>
  <si>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</si>
  <si>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</si>
  <si>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</si>
  <si>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</si>
  <si>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</si>
  <si>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</si>
  <si>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</si>
  <si>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</si>
  <si>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</si>
  <si>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</si>
  <si>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</si>
  <si>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</si>
  <si>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</si>
  <si>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</si>
  <si>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</si>
  <si>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</si>
  <si>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</si>
  <si>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</si>
  <si>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</si>
  <si>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</si>
  <si>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</si>
  <si>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</si>
  <si>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</si>
  <si>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</si>
  <si>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</si>
  <si>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</si>
  <si>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</si>
  <si>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</si>
  <si>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</si>
  <si>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</si>
  <si>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</si>
  <si>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</si>
  <si>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</si>
  <si>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</si>
  <si>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</si>
  <si>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</si>
  <si>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</si>
  <si>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</si>
  <si>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</si>
  <si>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</si>
  <si>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</si>
  <si>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</si>
  <si>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</si>
  <si>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</si>
  <si>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</si>
  <si>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</si>
  <si>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</si>
  <si>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</si>
  <si>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</si>
  <si>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</si>
  <si>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</si>
  <si>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</si>
  <si>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</si>
  <si>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</si>
  <si>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</si>
  <si>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</si>
  <si>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</si>
  <si>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</si>
  <si>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</si>
  <si>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</si>
  <si>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</si>
  <si>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</si>
  <si>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</si>
  <si>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</si>
  <si>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</si>
  <si>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</si>
  <si>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</si>
  <si>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</si>
  <si>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</si>
  <si>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</si>
  <si>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</si>
  <si>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</si>
  <si>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</si>
  <si>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</si>
  <si>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</si>
  <si>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</si>
  <si>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</si>
  <si>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</si>
  <si>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</si>
  <si>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</si>
  <si>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</si>
  <si>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</si>
  <si>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</si>
  <si>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</si>
  <si>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</si>
  <si>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</si>
  <si>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</si>
  <si>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</si>
  <si>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</si>
  <si>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</si>
  <si>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</si>
  <si>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</si>
  <si>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</si>
  <si>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</si>
  <si>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</si>
  <si>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</si>
  <si>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</si>
  <si>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</si>
  <si>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</si>
  <si>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</si>
  <si>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</si>
  <si>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</si>
  <si>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</si>
  <si>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</si>
  <si>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</si>
  <si>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</si>
  <si>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</si>
  <si>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</si>
  <si>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</si>
  <si>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</si>
  <si>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</si>
  <si>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</si>
  <si>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</si>
  <si>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</si>
  <si>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</si>
  <si>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</si>
  <si>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</si>
  <si>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</si>
  <si>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</si>
  <si>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</si>
  <si>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</si>
  <si>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</si>
  <si>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</si>
  <si>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</si>
  <si>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</si>
  <si>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</si>
  <si>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</si>
  <si>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</si>
  <si>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</si>
  <si>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</si>
  <si>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</si>
  <si>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</si>
  <si>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</si>
  <si>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</si>
  <si>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</si>
  <si>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</si>
  <si>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</si>
  <si>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</si>
  <si>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</si>
  <si>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</si>
  <si>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</si>
  <si>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</si>
  <si>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</si>
  <si>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</si>
  <si>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</si>
  <si>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</si>
  <si>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</si>
  <si>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</si>
  <si>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</si>
  <si>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</si>
  <si>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</si>
  <si>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</si>
  <si>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</si>
  <si>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</si>
  <si>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</si>
  <si>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</si>
  <si>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</si>
  <si>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</si>
  <si>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</si>
  <si>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</si>
  <si>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</si>
  <si>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</si>
  <si>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</si>
  <si>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</si>
  <si>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</si>
  <si>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</si>
  <si>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</si>
  <si>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</si>
  <si>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</si>
  <si>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</si>
  <si>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</si>
  <si>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</si>
  <si>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</si>
  <si>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</si>
  <si>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</si>
  <si>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</si>
  <si>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</si>
  <si>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</si>
  <si>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</si>
  <si>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</si>
  <si>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</si>
  <si>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</si>
  <si>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</si>
  <si>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</si>
  <si>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</si>
  <si>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</si>
  <si>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</si>
  <si>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</si>
  <si>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</si>
  <si>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</si>
  <si>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</si>
  <si>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</si>
  <si>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</si>
  <si>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</si>
  <si>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</si>
  <si>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</si>
  <si>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</si>
  <si>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</si>
  <si>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</si>
  <si>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</si>
  <si>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</si>
  <si>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</si>
  <si>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</si>
  <si>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</si>
  <si>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</si>
  <si>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</si>
  <si>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</si>
  <si>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</si>
  <si>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</si>
  <si>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</si>
  <si>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</si>
  <si>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</si>
  <si>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</si>
  <si>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</si>
  <si>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</si>
  <si>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</si>
  <si>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</si>
  <si>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</si>
  <si>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</si>
  <si>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</si>
  <si>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</si>
  <si>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</si>
  <si>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</si>
  <si>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</si>
  <si>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</si>
  <si>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</si>
  <si>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</si>
  <si>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</si>
  <si>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</si>
  <si>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</si>
  <si>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</si>
  <si>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</si>
  <si>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</si>
  <si>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</si>
  <si>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</si>
  <si>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</si>
  <si>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</si>
  <si>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</si>
  <si>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</si>
  <si>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</si>
  <si>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</si>
  <si>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</si>
  <si>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</si>
  <si>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</si>
  <si>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</si>
  <si>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</si>
  <si>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</si>
  <si>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</si>
  <si>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</si>
  <si>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</si>
  <si>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</si>
  <si>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</si>
  <si>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</si>
  <si>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</si>
  <si>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</si>
  <si>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</si>
  <si>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</si>
  <si>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</si>
  <si>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</si>
  <si>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</si>
  <si>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</si>
  <si>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</si>
  <si>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</si>
  <si>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</si>
  <si>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</si>
  <si>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</si>
  <si>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</si>
  <si>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</si>
  <si>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</si>
  <si>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</si>
  <si>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</si>
  <si>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</si>
  <si>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</si>
  <si>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</si>
  <si>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</si>
  <si>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</si>
  <si>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</si>
  <si>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</si>
  <si>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</si>
  <si>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</si>
  <si>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</si>
  <si>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</si>
  <si>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</si>
  <si>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</si>
  <si>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</si>
  <si>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</si>
  <si>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</si>
  <si>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</si>
  <si>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</si>
  <si>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</si>
  <si>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</si>
  <si>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</si>
  <si>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</si>
  <si>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</si>
  <si>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</si>
  <si>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</si>
  <si>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</si>
  <si>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</si>
  <si>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</si>
  <si>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</si>
  <si>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</si>
  <si>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</si>
  <si>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</si>
  <si>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</si>
  <si>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</si>
  <si>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</si>
  <si>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</si>
  <si>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</si>
  <si>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</si>
  <si>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</si>
  <si>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</si>
  <si>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</si>
  <si>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</si>
  <si>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</si>
  <si>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</si>
  <si>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</si>
  <si>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</si>
  <si>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</si>
  <si>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</si>
  <si>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</si>
  <si>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</si>
  <si>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</si>
  <si>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</si>
  <si>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</si>
  <si>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</si>
  <si>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</si>
  <si>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</si>
  <si>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</si>
  <si>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</si>
  <si>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</si>
  <si>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</si>
  <si>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</si>
  <si>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</si>
  <si>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</si>
  <si>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</si>
  <si>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</si>
  <si>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</si>
  <si>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</si>
  <si>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</si>
  <si>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</si>
  <si>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</si>
  <si>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</si>
  <si>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</si>
  <si>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</si>
  <si>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</si>
  <si>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</si>
  <si>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</si>
  <si>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</si>
  <si>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</si>
  <si>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</si>
  <si>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</si>
  <si>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</si>
  <si>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</si>
  <si>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</si>
  <si>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</si>
  <si>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</si>
  <si>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</si>
  <si>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</si>
  <si>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</si>
  <si>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</si>
  <si>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</si>
  <si>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</si>
  <si>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</si>
  <si>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</si>
  <si>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</si>
  <si>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</si>
  <si>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</si>
  <si>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</si>
  <si>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</si>
  <si>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</si>
  <si>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</si>
  <si>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</si>
  <si>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</si>
  <si>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</si>
  <si>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</si>
  <si>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</si>
  <si>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</si>
  <si>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</si>
  <si>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</si>
  <si>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</si>
  <si>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</si>
  <si>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</si>
  <si>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</si>
  <si>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</si>
  <si>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</si>
  <si>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</si>
  <si>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</si>
  <si>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</si>
  <si>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</si>
  <si>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</si>
  <si>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</si>
  <si>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</si>
  <si>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</si>
  <si>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</si>
  <si>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</si>
  <si>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</si>
  <si>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</si>
  <si>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</si>
  <si>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</si>
  <si>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</si>
  <si>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</si>
  <si>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</si>
  <si>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</si>
  <si>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</si>
  <si>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</si>
  <si>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</si>
  <si>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</si>
  <si>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</si>
  <si>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</si>
  <si>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</si>
  <si>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</si>
  <si>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</si>
  <si>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</si>
  <si>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</si>
  <si>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</si>
  <si>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</si>
  <si>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</si>
  <si>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</si>
  <si>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</si>
  <si>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</si>
  <si>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</si>
  <si>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</si>
  <si>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</si>
  <si>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</si>
  <si>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</si>
  <si>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</si>
  <si>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</si>
  <si>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</si>
  <si>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</si>
  <si>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</si>
  <si>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</si>
  <si>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</si>
  <si>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</si>
  <si>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</si>
  <si>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</si>
  <si>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</si>
  <si>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</si>
  <si>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</si>
  <si>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</si>
  <si>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</si>
  <si>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</si>
  <si>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</si>
  <si>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</si>
  <si>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</si>
  <si>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</si>
  <si>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</si>
  <si>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</si>
  <si>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</si>
  <si>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</si>
  <si>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</si>
  <si>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</si>
  <si>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</si>
  <si>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</si>
  <si>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</si>
  <si>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</si>
  <si>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</si>
  <si>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</si>
  <si>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</si>
  <si>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</si>
  <si>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</si>
  <si>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</si>
  <si>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</si>
  <si>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</si>
  <si>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</si>
  <si>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</si>
  <si>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</si>
  <si>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</si>
  <si>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</si>
  <si>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</si>
  <si>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</si>
  <si>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</si>
  <si>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</si>
  <si>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</si>
  <si>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</si>
  <si>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</si>
  <si>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</si>
  <si>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</si>
  <si>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</si>
  <si>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</si>
  <si>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</si>
  <si>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</si>
  <si>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</si>
  <si>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</si>
  <si>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</si>
  <si>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</si>
  <si>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</si>
  <si>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</si>
  <si>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</si>
  <si>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</si>
  <si>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</si>
  <si>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</si>
  <si>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</si>
  <si>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</si>
  <si>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</si>
  <si>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</si>
  <si>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</si>
  <si>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</si>
  <si>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</si>
  <si>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</si>
  <si>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</si>
  <si>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</si>
  <si>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</si>
  <si>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</si>
  <si>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</si>
  <si>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</si>
  <si>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</si>
  <si>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</si>
  <si>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</si>
  <si>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</si>
  <si>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</si>
  <si>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</si>
  <si>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</si>
  <si>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</si>
  <si>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</si>
  <si>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</si>
  <si>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</si>
  <si>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</si>
  <si>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</si>
  <si>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</si>
  <si>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</si>
  <si>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</si>
  <si>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</si>
  <si>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</si>
  <si>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</si>
  <si>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</si>
  <si>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</si>
  <si>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</si>
  <si>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</si>
  <si>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</si>
  <si>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</si>
  <si>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</si>
  <si>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</si>
  <si>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</si>
  <si>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</si>
  <si>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</si>
  <si>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</si>
  <si>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</si>
  <si>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</si>
  <si>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</si>
  <si>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</si>
  <si>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</si>
  <si>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</si>
  <si>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</si>
  <si>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</si>
  <si>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</si>
  <si>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</si>
  <si>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</si>
  <si>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</si>
  <si>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</si>
  <si>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</si>
  <si>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</si>
  <si>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</si>
  <si>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</si>
  <si>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</si>
  <si>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</si>
  <si>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</si>
  <si>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</si>
  <si>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</si>
  <si>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</si>
  <si>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</si>
  <si>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</si>
  <si>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</si>
  <si>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</si>
  <si>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</si>
  <si>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</si>
  <si>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</si>
  <si>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</si>
  <si>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</si>
  <si>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</si>
  <si>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</si>
  <si>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</si>
  <si>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</si>
  <si>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</si>
  <si>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</si>
  <si>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</si>
  <si>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</si>
  <si>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</si>
  <si>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</si>
  <si>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</si>
  <si>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</si>
  <si>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</si>
  <si>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</si>
  <si>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</si>
  <si>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</si>
  <si>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</si>
  <si>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</si>
  <si>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</si>
  <si>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</si>
  <si>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</si>
  <si>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</si>
  <si>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</si>
  <si>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</si>
  <si>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</si>
  <si>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</si>
  <si>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</si>
  <si>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</si>
  <si>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</si>
  <si>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</si>
  <si>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</si>
  <si>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</si>
  <si>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</si>
  <si>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</si>
  <si>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</si>
  <si>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</si>
  <si>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</si>
  <si>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</si>
  <si>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</si>
  <si>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</si>
  <si>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</si>
  <si>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</si>
  <si>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</si>
  <si>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</si>
  <si>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</si>
  <si>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</si>
  <si>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</si>
  <si>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</si>
  <si>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</si>
  <si>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</si>
  <si>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</si>
  <si>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</si>
  <si>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</si>
  <si>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</si>
  <si>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</si>
  <si>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</si>
  <si>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</si>
  <si>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</si>
  <si>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</si>
  <si>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</si>
  <si>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</si>
  <si>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</si>
  <si>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</si>
  <si>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</si>
  <si>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</si>
  <si>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</si>
  <si>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</si>
  <si>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</si>
  <si>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</si>
  <si>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</si>
  <si>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</si>
  <si>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</si>
  <si>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</si>
  <si>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</si>
  <si>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</si>
  <si>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</si>
  <si>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</si>
  <si>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</si>
  <si>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</si>
  <si>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</si>
  <si>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</si>
  <si>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</si>
  <si>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</si>
  <si>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</si>
  <si>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</si>
  <si>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</si>
  <si>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</si>
  <si>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</si>
  <si>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</si>
  <si>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</si>
  <si>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</si>
  <si>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</si>
  <si>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</si>
  <si>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</si>
  <si>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</si>
  <si>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</si>
  <si>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</si>
  <si>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</si>
  <si>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</si>
  <si>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</si>
  <si>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</si>
  <si>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</si>
  <si>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</si>
  <si>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</si>
  <si>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</si>
  <si>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</si>
  <si>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</si>
  <si>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</si>
  <si>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</si>
  <si>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</si>
  <si>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</si>
  <si>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</si>
  <si>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</si>
  <si>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</si>
  <si>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</si>
  <si>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</si>
  <si>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</si>
  <si>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</si>
  <si>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</si>
  <si>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</si>
  <si>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</si>
  <si>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</si>
  <si>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</si>
  <si>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</si>
  <si>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</si>
  <si>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</si>
  <si>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</si>
  <si>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</si>
  <si>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</si>
  <si>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</si>
  <si>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</si>
  <si>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</si>
  <si>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</si>
  <si>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</si>
  <si>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</si>
  <si>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</si>
  <si>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</si>
  <si>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</si>
  <si>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</si>
  <si>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</si>
  <si>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</si>
  <si>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</si>
  <si>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</si>
  <si>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</si>
  <si>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</si>
  <si>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</si>
  <si>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</si>
  <si>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</si>
  <si>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</si>
  <si>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</si>
  <si>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</si>
  <si>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</si>
  <si>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</si>
  <si>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</si>
  <si>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</si>
  <si>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</si>
  <si>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</si>
  <si>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</si>
  <si>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</si>
  <si>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</si>
  <si>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</si>
  <si>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</si>
  <si>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</si>
  <si>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</si>
  <si>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</si>
  <si>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</si>
  <si>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</si>
  <si>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</si>
  <si>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</si>
  <si>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</si>
  <si>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</si>
  <si>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</si>
  <si>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</si>
  <si>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</si>
  <si>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</si>
  <si>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</si>
  <si>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</si>
  <si>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</si>
  <si>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</si>
  <si>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</si>
  <si>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</si>
  <si>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</si>
  <si>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</si>
  <si>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</si>
  <si>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</si>
  <si>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</si>
  <si>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</si>
  <si>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</si>
  <si>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</si>
  <si>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</si>
  <si>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</si>
  <si>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</si>
  <si>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</si>
  <si>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</si>
  <si>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</si>
  <si>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</si>
  <si>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</si>
  <si>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</si>
  <si>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</si>
  <si>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</si>
  <si>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</si>
  <si>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</si>
  <si>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</si>
  <si>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</si>
  <si>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</si>
  <si>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</si>
  <si>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</si>
  <si>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</si>
  <si>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</si>
  <si>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</si>
  <si>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</si>
  <si>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</si>
  <si>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</si>
  <si>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</si>
  <si>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</si>
  <si>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</si>
  <si>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</si>
  <si>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</si>
  <si>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</si>
  <si>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</si>
  <si>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</si>
  <si>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</si>
  <si>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</si>
  <si>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</si>
  <si>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</si>
  <si>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</si>
  <si>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</si>
  <si>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</si>
  <si>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</si>
  <si>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</si>
  <si>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</si>
  <si>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</si>
  <si>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</si>
  <si>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</si>
  <si>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</si>
  <si>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</si>
  <si>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</si>
  <si>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</si>
  <si>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</si>
  <si>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</si>
  <si>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</si>
  <si>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</si>
  <si>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</si>
  <si>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</si>
  <si>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</si>
  <si>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</si>
  <si>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</si>
  <si>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</si>
  <si>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</si>
  <si>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</si>
  <si>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</si>
  <si>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</si>
  <si>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</si>
  <si>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</si>
  <si>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</si>
  <si>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</si>
  <si>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</si>
  <si>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</si>
  <si>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</si>
  <si>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</si>
  <si>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</si>
  <si>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</si>
  <si>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</si>
  <si>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</si>
  <si>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</si>
  <si>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</si>
  <si>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</si>
  <si>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</si>
  <si>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</si>
  <si>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</si>
  <si>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</si>
  <si>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</si>
  <si>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</si>
  <si>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</si>
  <si>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</si>
  <si>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</si>
  <si>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</si>
  <si>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</si>
  <si>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</si>
  <si>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</si>
  <si>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</si>
  <si>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</si>
  <si>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</si>
  <si>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</si>
  <si>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</si>
  <si>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</si>
  <si>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</si>
  <si>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</si>
  <si>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</si>
  <si>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</si>
  <si>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</si>
  <si>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</si>
  <si>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</si>
  <si>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</si>
  <si>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</si>
  <si>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</si>
  <si>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</si>
  <si>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</si>
  <si>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</si>
  <si>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</si>
  <si>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</si>
  <si>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</si>
  <si>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</si>
  <si>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</si>
  <si>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</si>
  <si>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</si>
  <si>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</si>
  <si>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</si>
  <si>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</si>
  <si>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</si>
  <si>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</si>
  <si>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</si>
  <si>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</si>
  <si>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</si>
  <si>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</si>
  <si>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</si>
  <si>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</si>
  <si>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</si>
  <si>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</si>
  <si>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</si>
  <si>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</si>
  <si>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</si>
  <si>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</si>
  <si>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</si>
  <si>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</si>
  <si>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</si>
  <si>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</si>
  <si>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</si>
  <si>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</si>
  <si>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</si>
  <si>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</si>
  <si>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</si>
  <si>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</si>
  <si>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</si>
  <si>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</si>
  <si>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</si>
  <si>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</si>
  <si>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</si>
  <si>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</si>
  <si>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</si>
  <si>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</si>
  <si>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</si>
  <si>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</si>
  <si>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</si>
  <si>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</si>
  <si>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</si>
  <si>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</si>
  <si>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</si>
  <si>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</si>
  <si>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</si>
  <si>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</si>
  <si>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</si>
  <si>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</si>
  <si>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</si>
  <si>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</si>
  <si>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</si>
  <si>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</si>
  <si>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</si>
  <si>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</si>
  <si>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</si>
  <si>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</si>
  <si>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</si>
  <si>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</si>
  <si>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</si>
  <si>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</si>
  <si>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</si>
  <si>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</si>
  <si>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</si>
  <si>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</si>
  <si>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</si>
  <si>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</si>
  <si>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</si>
  <si>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</si>
  <si>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</si>
  <si>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</si>
  <si>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</si>
  <si>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</si>
  <si>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</si>
  <si>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</si>
  <si>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</si>
  <si>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</si>
  <si>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</si>
  <si>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</si>
  <si>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</si>
  <si>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</si>
  <si>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</si>
  <si>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</si>
  <si>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</si>
  <si>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</si>
  <si>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</si>
  <si>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</si>
  <si>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</si>
  <si>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</si>
  <si>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</si>
  <si>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</si>
  <si>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</si>
  <si>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</si>
  <si>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</si>
  <si>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</si>
  <si>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</si>
  <si>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</si>
  <si>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</si>
  <si>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</si>
  <si>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</si>
  <si>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</si>
  <si>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</si>
  <si>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</si>
  <si>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</si>
  <si>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</si>
  <si>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</si>
  <si>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</si>
  <si>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</si>
  <si>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</si>
  <si>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</si>
  <si>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</si>
  <si>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</si>
  <si>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</si>
  <si>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</si>
  <si>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</si>
  <si>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</si>
  <si>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</si>
  <si>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</si>
  <si>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</si>
  <si>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</si>
  <si>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</si>
  <si>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</si>
  <si>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</si>
  <si>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</si>
  <si>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</si>
  <si>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</si>
  <si>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</si>
  <si>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</si>
  <si>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</si>
  <si>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</si>
  <si>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</si>
  <si>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</si>
  <si>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</si>
  <si>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</si>
  <si>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</si>
  <si>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</si>
  <si>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</si>
  <si>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</si>
  <si>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</si>
  <si>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</si>
  <si>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</si>
  <si>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</si>
  <si>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</si>
  <si>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</si>
  <si>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</si>
  <si>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</si>
  <si>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</si>
  <si>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</si>
  <si>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</si>
  <si>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</si>
  <si>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</si>
  <si>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</si>
  <si>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</si>
  <si>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</si>
  <si>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</si>
  <si>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</si>
  <si>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</si>
  <si>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</si>
  <si>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</si>
  <si>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</si>
  <si>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</si>
  <si>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</si>
  <si>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</si>
  <si>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</si>
  <si>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</si>
  <si>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</si>
  <si>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</si>
  <si>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</si>
  <si>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</si>
  <si>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</si>
  <si>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</si>
  <si>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</si>
  <si>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</si>
  <si>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</si>
  <si>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</si>
  <si>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</si>
  <si>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</si>
  <si>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</si>
  <si>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</si>
  <si>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</si>
  <si>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</si>
  <si>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</si>
  <si>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</si>
  <si>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</si>
  <si>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</si>
  <si>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</si>
  <si>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</si>
  <si>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</si>
  <si>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</si>
  <si>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</si>
  <si>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</si>
  <si>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</si>
  <si>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</si>
  <si>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</si>
  <si>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</si>
  <si>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</si>
  <si>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</si>
  <si>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</si>
  <si>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</si>
  <si>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</si>
  <si>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</si>
  <si>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</si>
  <si>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</si>
  <si>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</si>
  <si>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</si>
  <si>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</si>
  <si>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</si>
  <si>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</si>
  <si>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</si>
  <si>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</si>
  <si>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</si>
  <si>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</si>
  <si>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</si>
  <si>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</si>
  <si>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</si>
  <si>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</si>
  <si>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</si>
  <si>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</si>
  <si>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</si>
  <si>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</si>
  <si>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</si>
  <si>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</si>
  <si>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</si>
  <si>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</si>
  <si>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</si>
  <si>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</si>
  <si>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</si>
  <si>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</si>
  <si>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</si>
  <si>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</si>
  <si>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</si>
  <si>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</si>
  <si>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</si>
  <si>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</si>
  <si>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</si>
  <si>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</si>
  <si>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</si>
  <si>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</si>
  <si>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</si>
  <si>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</si>
  <si>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</si>
  <si>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</si>
  <si>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</si>
  <si>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</si>
  <si>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</si>
  <si>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</si>
  <si>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</si>
  <si>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</si>
  <si>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</si>
  <si>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</si>
  <si>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</si>
  <si>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</si>
  <si>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</si>
  <si>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</si>
  <si>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</si>
  <si>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</si>
  <si>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</si>
  <si>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</si>
  <si>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</si>
  <si>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</si>
  <si>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</si>
  <si>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</si>
  <si>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</si>
  <si>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</si>
  <si>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</si>
  <si>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</si>
  <si>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</si>
  <si>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</si>
  <si>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</si>
  <si>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</si>
  <si>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</si>
  <si>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</si>
  <si>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</si>
  <si>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</si>
  <si>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</si>
  <si>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</si>
  <si>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</si>
  <si>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</si>
  <si>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</si>
  <si>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</si>
  <si>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</si>
  <si>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</si>
  <si>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</si>
  <si>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</si>
  <si>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</si>
  <si>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</si>
  <si>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</si>
  <si>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</si>
  <si>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</si>
  <si>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</si>
  <si>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</si>
  <si>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</si>
  <si>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</si>
  <si>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</si>
  <si>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</si>
  <si>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</si>
  <si>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</si>
  <si>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</si>
  <si>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</si>
  <si>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</si>
  <si>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</si>
  <si>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</si>
  <si>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</si>
  <si>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</si>
  <si>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</si>
  <si>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</si>
  <si>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</si>
  <si>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</si>
  <si>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</si>
  <si>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</si>
  <si>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</si>
  <si>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</si>
  <si>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</si>
  <si>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</si>
  <si>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</si>
  <si>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</si>
  <si>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</si>
  <si>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</si>
  <si>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</si>
  <si>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</si>
  <si>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</si>
  <si>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</si>
  <si>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</si>
  <si>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</si>
  <si>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</si>
  <si>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</si>
  <si>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</si>
  <si>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</si>
  <si>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</si>
  <si>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</si>
  <si>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</si>
  <si>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</si>
  <si>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</si>
  <si>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</si>
  <si>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</si>
  <si>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</si>
  <si>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</si>
  <si>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</si>
  <si>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</si>
  <si>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</si>
  <si>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</si>
  <si>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</si>
  <si>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</si>
  <si>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</si>
  <si>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</si>
  <si>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</si>
  <si>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</si>
  <si>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</si>
  <si>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</si>
  <si>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</si>
  <si>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</si>
  <si>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</si>
  <si>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</si>
  <si>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</si>
  <si>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</si>
  <si>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</si>
  <si>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</si>
  <si>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</si>
  <si>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</si>
  <si>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</si>
  <si>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</si>
  <si>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</si>
  <si>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</si>
  <si>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</si>
  <si>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</si>
  <si>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</si>
  <si>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</si>
  <si>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</si>
  <si>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</si>
  <si>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</si>
  <si>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</si>
  <si>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</si>
  <si>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</si>
  <si>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</si>
  <si>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</si>
  <si>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</si>
  <si>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</si>
  <si>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</si>
  <si>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</si>
  <si>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</si>
  <si>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</si>
  <si>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</si>
  <si>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</si>
  <si>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</si>
  <si>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</si>
  <si>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</si>
  <si>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</si>
  <si>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</si>
  <si>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</si>
  <si>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</si>
  <si>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</si>
  <si>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</si>
  <si>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</si>
  <si>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</si>
  <si>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</si>
  <si>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</si>
  <si>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</si>
  <si>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</si>
  <si>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</si>
  <si>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</si>
  <si>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</si>
  <si>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</si>
  <si>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</si>
  <si>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</si>
  <si>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</si>
  <si>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</si>
  <si>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</si>
  <si>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</si>
  <si>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</si>
  <si>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</si>
  <si>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</si>
  <si>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</si>
  <si>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</si>
  <si>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</si>
  <si>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</si>
  <si>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</si>
  <si>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</si>
  <si>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</si>
  <si>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</si>
  <si>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</si>
  <si>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</si>
  <si>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</si>
  <si>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</si>
  <si>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</si>
  <si>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</si>
  <si>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</si>
  <si>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</si>
  <si>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</si>
  <si>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</si>
  <si>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</si>
  <si>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</si>
  <si>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</si>
  <si>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</si>
  <si>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</si>
  <si>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</si>
  <si>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</si>
  <si>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</si>
  <si>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</si>
  <si>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</si>
  <si>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</si>
  <si>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</si>
  <si>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</si>
  <si>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</si>
  <si>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</si>
  <si>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</si>
  <si>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</si>
  <si>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</si>
  <si>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</si>
  <si>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</si>
  <si>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</si>
  <si>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</si>
  <si>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</si>
  <si>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</si>
  <si>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</si>
  <si>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</si>
  <si>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</si>
  <si>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</si>
  <si>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</si>
  <si>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</si>
  <si>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</si>
  <si>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</si>
  <si>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</si>
  <si>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</si>
  <si>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</si>
  <si>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</si>
  <si>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</si>
  <si>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</si>
  <si>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</si>
  <si>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</si>
  <si>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</si>
  <si>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</si>
  <si>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</si>
  <si>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</si>
  <si>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</si>
  <si>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</si>
  <si>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</si>
  <si>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</si>
  <si>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</si>
  <si>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</si>
  <si>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</si>
  <si>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</si>
  <si>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</si>
  <si>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</si>
  <si>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</si>
  <si>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</si>
  <si>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</si>
  <si>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</si>
  <si>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</si>
  <si>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</si>
  <si>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</si>
  <si>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</si>
  <si>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</si>
  <si>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</si>
  <si>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</si>
  <si>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</si>
  <si>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</si>
  <si>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</si>
  <si>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</si>
  <si>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</si>
  <si>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</si>
  <si>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</si>
  <si>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</si>
  <si>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</si>
  <si>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</si>
  <si>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</si>
  <si>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</si>
  <si>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</si>
  <si>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</si>
  <si>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</si>
  <si>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</si>
  <si>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</si>
  <si>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</si>
  <si>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</si>
  <si>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</si>
  <si>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</si>
  <si>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</si>
  <si>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</si>
  <si>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</si>
  <si>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</si>
  <si>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</si>
  <si>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</si>
  <si>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</si>
  <si>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</si>
  <si>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</si>
  <si>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</si>
  <si>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</si>
  <si>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</si>
  <si>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</si>
  <si>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</si>
  <si>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</si>
  <si>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</si>
  <si>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</si>
  <si>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</si>
  <si>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</si>
  <si>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</si>
  <si>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</si>
  <si>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</si>
  <si>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</si>
  <si>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</si>
  <si>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</si>
  <si>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</si>
  <si>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</si>
  <si>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</si>
  <si>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</si>
  <si>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</si>
  <si>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</si>
  <si>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</si>
  <si>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</si>
  <si>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</si>
  <si>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</si>
  <si>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</si>
  <si>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</si>
  <si>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</si>
  <si>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</si>
  <si>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</si>
  <si>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</si>
  <si>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</si>
  <si>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</si>
  <si>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</si>
  <si>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</si>
  <si>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</si>
  <si>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</si>
  <si>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</si>
  <si>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</si>
  <si>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</si>
  <si>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</si>
  <si>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</si>
  <si>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</si>
  <si>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</si>
  <si>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</si>
  <si>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</si>
  <si>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</si>
  <si>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</si>
  <si>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</si>
  <si>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</si>
  <si>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</si>
  <si>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</si>
  <si>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</si>
  <si>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</si>
  <si>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</si>
  <si>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</si>
  <si>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</si>
  <si>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</si>
  <si>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</si>
  <si>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</si>
  <si>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</si>
  <si>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</si>
  <si>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</si>
  <si>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</si>
  <si>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</si>
  <si>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</si>
  <si>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</si>
  <si>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</si>
  <si>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</si>
  <si>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</si>
  <si>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</si>
  <si>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</si>
  <si>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</si>
  <si>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</si>
  <si>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</si>
  <si>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</si>
  <si>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</si>
  <si>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</si>
  <si>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</si>
  <si>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</si>
  <si>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</si>
  <si>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</si>
  <si>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</si>
  <si>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</si>
  <si>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</si>
  <si>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</si>
  <si>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</si>
  <si>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</si>
  <si>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</si>
  <si>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</si>
  <si>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</si>
  <si>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</si>
  <si>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</si>
  <si>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</si>
  <si>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</si>
  <si>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</si>
  <si>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</si>
  <si>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</si>
  <si>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</si>
  <si>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</si>
  <si>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</si>
  <si>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</si>
  <si>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</si>
  <si>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</si>
  <si>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</si>
  <si>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</si>
  <si>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</si>
  <si>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</si>
  <si>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</si>
  <si>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</si>
  <si>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</si>
  <si>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</si>
  <si>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</si>
  <si>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</si>
  <si>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</si>
  <si>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</si>
  <si>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</si>
  <si>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</si>
  <si>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</si>
  <si>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</si>
  <si>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</si>
  <si>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</si>
  <si>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</si>
  <si>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</si>
  <si>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</si>
  <si>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</si>
  <si>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</si>
  <si>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</si>
  <si>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</si>
  <si>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</si>
  <si>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</si>
  <si>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</si>
  <si>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</si>
  <si>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</si>
  <si>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</si>
  <si>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</si>
  <si>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</si>
  <si>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</si>
  <si>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</si>
  <si>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</si>
  <si>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</si>
  <si>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</si>
  <si>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</si>
  <si>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</si>
  <si>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</si>
  <si>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</si>
  <si>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</si>
  <si>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</si>
  <si>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</si>
  <si>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</si>
  <si>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</si>
  <si>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</si>
  <si>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</si>
  <si>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</si>
  <si>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</si>
  <si>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</si>
  <si>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</si>
  <si>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</si>
  <si>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</si>
  <si>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</si>
  <si>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</si>
  <si>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</si>
  <si>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</si>
  <si>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</si>
  <si>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</si>
  <si>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</si>
  <si>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</si>
  <si>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</si>
  <si>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</si>
  <si>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</si>
  <si>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</si>
  <si>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</si>
  <si>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</si>
  <si>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</si>
  <si>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</si>
  <si>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</si>
  <si>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</si>
  <si>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</si>
  <si>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</si>
  <si>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</si>
  <si>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</si>
  <si>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</si>
  <si>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</si>
  <si>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</si>
  <si>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</si>
  <si>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</si>
  <si>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</si>
  <si>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</si>
  <si>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</si>
  <si>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</si>
  <si>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</si>
  <si>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</si>
  <si>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</si>
  <si>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</si>
  <si>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</si>
  <si>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</si>
  <si>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</si>
  <si>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</si>
  <si>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</si>
  <si>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</si>
  <si>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</si>
  <si>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</si>
  <si>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</si>
  <si>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</si>
  <si>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</si>
  <si>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</si>
  <si>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</si>
  <si>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</si>
  <si>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</si>
  <si>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</si>
  <si>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</si>
  <si>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</si>
  <si>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</si>
  <si>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</si>
  <si>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</si>
  <si>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</si>
  <si>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</si>
  <si>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</si>
  <si>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</si>
  <si>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</si>
  <si>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</si>
  <si>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</si>
  <si>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</si>
  <si>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</si>
  <si>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</si>
  <si>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</si>
  <si>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</si>
  <si>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</si>
  <si>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</si>
  <si>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</si>
  <si>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</si>
  <si>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</si>
  <si>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</si>
  <si>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</si>
  <si>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</si>
  <si>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</si>
  <si>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</si>
  <si>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</si>
  <si>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</si>
  <si>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</si>
  <si>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</si>
  <si>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</si>
  <si>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</si>
  <si>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</si>
  <si>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</si>
  <si>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</si>
  <si>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</si>
  <si>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</si>
  <si>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</si>
  <si>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</si>
  <si>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</si>
  <si>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</si>
  <si>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</si>
  <si>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</si>
  <si>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</si>
  <si>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</si>
  <si>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</si>
  <si>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</si>
  <si>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</si>
  <si>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</si>
  <si>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</si>
  <si>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</si>
  <si>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</si>
  <si>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</si>
  <si>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</si>
  <si>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</si>
  <si>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</si>
  <si>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</si>
  <si>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</si>
  <si>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</si>
  <si>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</si>
  <si>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</si>
  <si>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</si>
  <si>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</si>
  <si>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</si>
  <si>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</si>
  <si>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</si>
  <si>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</si>
  <si>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</si>
  <si>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</si>
  <si>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</si>
  <si>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</si>
  <si>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</si>
  <si>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</si>
  <si>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</si>
  <si>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</si>
  <si>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</si>
  <si>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</si>
  <si>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</si>
  <si>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</si>
  <si>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</si>
  <si>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</si>
  <si>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</si>
  <si>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</si>
  <si>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</si>
  <si>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</si>
  <si>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</si>
  <si>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</si>
  <si>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</si>
  <si>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</si>
  <si>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</si>
  <si>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</si>
  <si>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</si>
  <si>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</si>
  <si>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</si>
  <si>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</si>
  <si>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</si>
  <si>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</si>
  <si>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</si>
  <si>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</si>
  <si>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</si>
  <si>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</si>
  <si>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</si>
  <si>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</si>
  <si>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</si>
  <si>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</si>
  <si>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</si>
  <si>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</si>
  <si>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</si>
  <si>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</si>
  <si>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</si>
  <si>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</si>
  <si>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</si>
  <si>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</si>
  <si>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</si>
  <si>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</si>
  <si>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</si>
  <si>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</si>
  <si>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</si>
  <si>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</si>
  <si>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</si>
  <si>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</si>
  <si>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</si>
  <si>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</si>
  <si>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</si>
  <si>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</si>
  <si>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</si>
  <si>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</si>
  <si>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</si>
  <si>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</si>
  <si>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</si>
  <si>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</si>
  <si>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</si>
  <si>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</si>
  <si>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</si>
  <si>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</si>
  <si>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</si>
  <si>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</si>
  <si>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</si>
  <si>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</si>
  <si>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</si>
  <si>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</si>
  <si>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</si>
  <si>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</si>
  <si>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</si>
  <si>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</si>
  <si>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</si>
  <si>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</si>
  <si>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</si>
  <si>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</si>
  <si>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</si>
  <si>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</si>
  <si>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</si>
  <si>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</si>
  <si>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</si>
  <si>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</si>
  <si>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</si>
  <si>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</si>
  <si>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</si>
  <si>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</si>
  <si>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</si>
  <si>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</si>
  <si>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</si>
  <si>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</si>
  <si>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</si>
  <si>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</si>
  <si>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</si>
  <si>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</si>
  <si>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</si>
  <si>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</si>
  <si>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</si>
  <si>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</si>
  <si>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</si>
  <si>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</si>
  <si>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</si>
  <si>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</si>
  <si>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</si>
  <si>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</si>
  <si>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</si>
  <si>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</si>
  <si>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</si>
  <si>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</si>
  <si>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</si>
  <si>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</si>
  <si>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</si>
  <si>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</si>
  <si>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</si>
  <si>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</si>
  <si>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</si>
  <si>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</si>
  <si>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</si>
  <si>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</si>
  <si>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</si>
  <si>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</si>
  <si>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</si>
  <si>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</si>
  <si>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</si>
  <si>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</si>
  <si>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</si>
  <si>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</si>
  <si>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</si>
  <si>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</si>
  <si>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</si>
  <si>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</si>
  <si>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</si>
  <si>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</si>
  <si>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</si>
  <si>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</si>
  <si>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</si>
  <si>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</si>
  <si>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</si>
  <si>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</si>
  <si>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</si>
  <si>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</si>
  <si>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</si>
  <si>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</si>
  <si>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</si>
  <si>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</si>
  <si>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</si>
  <si>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</si>
  <si>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</si>
  <si>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</si>
  <si>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</si>
  <si>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</si>
  <si>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</si>
  <si>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</si>
  <si>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</si>
  <si>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</si>
  <si>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</si>
  <si>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</si>
  <si>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</si>
  <si>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</si>
  <si>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</si>
  <si>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</si>
  <si>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</si>
  <si>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</si>
  <si>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</si>
  <si>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</si>
  <si>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</si>
  <si>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</si>
  <si>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</si>
  <si>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</si>
  <si>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</si>
  <si>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</si>
  <si>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</si>
  <si>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</si>
  <si>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</si>
  <si>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</si>
  <si>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</si>
  <si>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</si>
  <si>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</si>
  <si>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</si>
  <si>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</si>
  <si>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</si>
  <si>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</si>
  <si>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</si>
  <si>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</si>
  <si>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</si>
  <si>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</si>
  <si>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</si>
  <si>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</si>
  <si>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</si>
  <si>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</si>
  <si>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</si>
  <si>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</si>
  <si>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</si>
  <si>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</si>
  <si>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</si>
  <si>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</si>
  <si>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</si>
  <si>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</si>
  <si>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</si>
  <si>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</si>
  <si>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</si>
  <si>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</si>
  <si>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</si>
  <si>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</si>
  <si>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</si>
  <si>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</si>
  <si>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</si>
  <si>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</si>
  <si>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</si>
  <si>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</si>
  <si>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</si>
  <si>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</si>
  <si>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</si>
  <si>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</si>
  <si>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</si>
  <si>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</si>
  <si>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</si>
  <si>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</si>
  <si>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</si>
  <si>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</si>
  <si>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</si>
  <si>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</si>
  <si>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</si>
  <si>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</si>
  <si>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</si>
  <si>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</si>
  <si>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</si>
  <si>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</si>
  <si>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</si>
  <si>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</si>
  <si>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</si>
  <si>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</si>
  <si>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</si>
  <si>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</si>
  <si>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</si>
  <si>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</si>
  <si>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</si>
  <si>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</si>
  <si>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</si>
  <si>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</si>
  <si>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</si>
  <si>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</si>
  <si>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</si>
  <si>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</si>
  <si>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</si>
  <si>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</si>
  <si>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</si>
  <si>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</si>
  <si>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</si>
  <si>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</si>
  <si>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</si>
  <si>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</si>
  <si>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</si>
  <si>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</si>
  <si>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</si>
  <si>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</si>
  <si>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</si>
  <si>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</si>
  <si>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</si>
  <si>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</si>
  <si>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</si>
  <si>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</si>
  <si>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</si>
  <si>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</si>
  <si>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</si>
  <si>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</si>
  <si>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</si>
  <si>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</si>
  <si>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</si>
  <si>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</si>
  <si>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</si>
  <si>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</si>
  <si>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</si>
  <si>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</si>
  <si>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</si>
  <si>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</si>
  <si>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</si>
  <si>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</si>
  <si>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</si>
  <si>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</si>
  <si>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</si>
  <si>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</si>
  <si>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</si>
  <si>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</si>
  <si>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</si>
  <si>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</si>
  <si>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</si>
  <si>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</si>
  <si>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</si>
  <si>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</si>
  <si>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</si>
  <si>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</si>
  <si>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</si>
  <si>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</si>
  <si>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</si>
  <si>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</si>
  <si>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</si>
  <si>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</si>
  <si>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</si>
  <si>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</si>
  <si>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</si>
  <si>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</si>
  <si>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</si>
  <si>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</si>
  <si>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</si>
  <si>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</si>
  <si>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</si>
  <si>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</si>
  <si>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</si>
  <si>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</si>
  <si>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</si>
  <si>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</si>
  <si>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</si>
  <si>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</si>
  <si>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</si>
  <si>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</si>
  <si>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</si>
  <si>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</si>
  <si>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</si>
  <si>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</si>
  <si>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</si>
  <si>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</si>
  <si>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</si>
  <si>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</si>
  <si>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</si>
  <si>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</si>
  <si>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</si>
  <si>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</si>
  <si>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</si>
  <si>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</si>
  <si>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</si>
  <si>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</si>
  <si>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</si>
  <si>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</si>
  <si>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</si>
  <si>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</si>
  <si>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</si>
  <si>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</si>
  <si>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</si>
  <si>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</si>
  <si>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</si>
  <si>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</si>
  <si>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</si>
  <si>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</si>
  <si>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</si>
  <si>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</si>
  <si>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</si>
  <si>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</si>
  <si>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</si>
  <si>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</si>
  <si>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</si>
  <si>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</si>
  <si>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</si>
  <si>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</si>
  <si>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</si>
  <si>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</si>
  <si>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</si>
  <si>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</si>
  <si>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</si>
  <si>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</si>
  <si>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</si>
  <si>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</si>
  <si>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</si>
  <si>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</si>
  <si>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</si>
  <si>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</si>
  <si>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</si>
  <si>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</si>
  <si>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</si>
  <si>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</si>
  <si>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</si>
  <si>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</si>
  <si>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</si>
  <si>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</si>
  <si>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</si>
  <si>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</si>
  <si>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</si>
  <si>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</si>
  <si>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</si>
  <si>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</si>
  <si>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</si>
  <si>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</si>
  <si>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</si>
  <si>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</si>
  <si>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</si>
  <si>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</si>
  <si>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</si>
  <si>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</si>
  <si>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</si>
  <si>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</si>
  <si>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</si>
  <si>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</si>
  <si>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</si>
  <si>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</si>
  <si>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</si>
  <si>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</si>
  <si>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</si>
  <si>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</si>
  <si>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</si>
  <si>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</si>
  <si>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</si>
  <si>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</si>
  <si>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</si>
  <si>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</si>
  <si>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</si>
  <si>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</si>
  <si>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</si>
  <si>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</si>
  <si>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</si>
  <si>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</si>
  <si>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</si>
  <si>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</si>
  <si>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</si>
  <si>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</si>
  <si>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</si>
  <si>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</si>
  <si>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</si>
  <si>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</si>
  <si>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</si>
  <si>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</si>
  <si>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</si>
  <si>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</si>
  <si>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</si>
  <si>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</si>
  <si>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</si>
  <si>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</si>
  <si>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</si>
  <si>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</si>
  <si>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</si>
  <si>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</si>
  <si>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</si>
  <si>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</si>
  <si>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</si>
  <si>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</si>
  <si>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</si>
  <si>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</si>
  <si>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</si>
  <si>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</si>
  <si>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</si>
  <si>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</si>
  <si>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</si>
  <si>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</si>
  <si>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</si>
  <si>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</si>
  <si>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</si>
  <si>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</si>
  <si>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</si>
  <si>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</si>
  <si>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</si>
  <si>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</si>
  <si>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</si>
  <si>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</si>
  <si>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</si>
  <si>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</si>
  <si>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</si>
  <si>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</si>
  <si>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</si>
  <si>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</si>
  <si>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</si>
  <si>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</si>
  <si>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</si>
  <si>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</si>
  <si>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</si>
  <si>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</si>
  <si>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</si>
  <si>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</si>
  <si>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</si>
  <si>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</si>
  <si>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</si>
  <si>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</si>
  <si>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</si>
  <si>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</si>
  <si>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</si>
  <si>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</si>
  <si>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</si>
  <si>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</si>
  <si>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</si>
  <si>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</si>
  <si>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</si>
  <si>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</si>
  <si>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</si>
  <si>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</si>
  <si>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</si>
  <si>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</si>
  <si>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</si>
  <si>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</si>
  <si>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</si>
  <si>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</si>
  <si>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</si>
  <si>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</si>
  <si>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</si>
  <si>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</si>
  <si>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</si>
  <si>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</si>
  <si>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</si>
  <si>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</si>
  <si>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</si>
  <si>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</si>
  <si>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</si>
  <si>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</si>
  <si>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</si>
  <si>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</si>
  <si>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</si>
  <si>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</si>
  <si>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</si>
  <si>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</si>
  <si>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</si>
  <si>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</si>
  <si>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</si>
  <si>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</si>
  <si>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</si>
  <si>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</si>
  <si>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</si>
  <si>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</si>
  <si>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</si>
  <si>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</si>
  <si>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</si>
  <si>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</si>
  <si>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</si>
  <si>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</si>
  <si>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</si>
  <si>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</si>
  <si>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</si>
  <si>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</si>
  <si>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</si>
  <si>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</si>
  <si>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</si>
  <si>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</si>
  <si>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</si>
  <si>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</si>
  <si>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</si>
  <si>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</si>
  <si>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</si>
  <si>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</si>
  <si>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</si>
  <si>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</si>
  <si>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</si>
  <si>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</si>
  <si>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</si>
  <si>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</si>
  <si>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</si>
  <si>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</si>
  <si>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</si>
  <si>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</si>
  <si>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</si>
  <si>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</si>
  <si>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</si>
  <si>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</si>
  <si>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</si>
  <si>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</si>
  <si>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</si>
  <si>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</si>
  <si>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</si>
  <si>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</si>
  <si>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</si>
  <si>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</si>
  <si>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</si>
  <si>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</si>
  <si>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</si>
  <si>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</si>
  <si>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</si>
  <si>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</si>
  <si>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</si>
  <si>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</si>
  <si>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</si>
  <si>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</si>
  <si>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</si>
  <si>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</si>
  <si>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</si>
  <si>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</si>
  <si>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</si>
  <si>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</si>
  <si>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</si>
  <si>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</si>
  <si>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</si>
  <si>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</si>
  <si>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</si>
  <si>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</si>
  <si>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</si>
  <si>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</si>
  <si>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</si>
  <si>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</si>
  <si>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</si>
  <si>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</si>
  <si>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</si>
  <si>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</si>
  <si>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</si>
  <si>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</si>
  <si>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</si>
  <si>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</si>
  <si>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</si>
  <si>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</si>
  <si>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</si>
  <si>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</si>
  <si>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</si>
  <si>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</si>
  <si>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</si>
  <si>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</si>
  <si>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</si>
  <si>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</si>
  <si>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</si>
  <si>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</si>
  <si>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</si>
  <si>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</si>
  <si>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</si>
  <si>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</si>
  <si>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</si>
  <si>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</si>
  <si>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</si>
  <si>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</si>
  <si>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</si>
  <si>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</si>
  <si>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</si>
  <si>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</si>
  <si>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</si>
  <si>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</si>
  <si>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</si>
  <si>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</si>
  <si>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</si>
  <si>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</si>
  <si>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</si>
  <si>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</si>
  <si>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</si>
  <si>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</si>
  <si>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</si>
  <si>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</si>
  <si>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</si>
  <si>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</si>
  <si>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</si>
  <si>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</si>
  <si>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</si>
  <si>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</si>
  <si>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</si>
  <si>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</si>
  <si>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</si>
  <si>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</si>
  <si>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</si>
  <si>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</si>
  <si>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</si>
  <si>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</si>
  <si>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</si>
  <si>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</si>
  <si>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</si>
  <si>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</si>
  <si>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</si>
  <si>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</si>
  <si>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</si>
  <si>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</si>
  <si>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</si>
  <si>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</si>
  <si>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</si>
  <si>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</si>
  <si>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</si>
  <si>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</si>
  <si>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</si>
  <si>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</si>
  <si>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</si>
  <si>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</si>
  <si>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</si>
  <si>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</si>
  <si>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</si>
  <si>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</si>
  <si>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</si>
  <si>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</si>
  <si>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</si>
  <si>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</si>
  <si>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</si>
  <si>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</si>
  <si>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</si>
  <si>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</si>
  <si>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</si>
  <si>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</si>
  <si>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</si>
  <si>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</si>
  <si>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</si>
  <si>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</si>
  <si>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</si>
  <si>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</si>
  <si>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</si>
  <si>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</si>
  <si>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</si>
  <si>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</si>
  <si>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</si>
  <si>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</si>
  <si>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</si>
  <si>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</si>
  <si>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</si>
  <si>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</si>
  <si>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</si>
  <si>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</si>
  <si>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</si>
  <si>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</si>
  <si>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</si>
  <si>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</si>
  <si>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</si>
  <si>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</si>
  <si>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</si>
  <si>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</si>
  <si>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</si>
  <si>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</si>
  <si>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</si>
  <si>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</si>
  <si>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</si>
  <si>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</si>
  <si>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</si>
  <si>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</si>
  <si>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</si>
  <si>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</si>
  <si>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</si>
  <si>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</si>
  <si>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</si>
  <si>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</si>
  <si>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</si>
  <si>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</si>
  <si>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</si>
  <si>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</si>
  <si>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</si>
  <si>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</si>
  <si>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</si>
  <si>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</si>
  <si>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</si>
  <si>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</si>
  <si>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</si>
  <si>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</si>
  <si>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</si>
  <si>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</si>
  <si>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</si>
  <si>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</si>
  <si>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</si>
  <si>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</si>
  <si>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</si>
  <si>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</si>
  <si>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</si>
  <si>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</si>
  <si>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</si>
  <si>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</si>
  <si>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</si>
  <si>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</si>
  <si>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</si>
  <si>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</si>
  <si>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</si>
  <si>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</si>
  <si>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</si>
  <si>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</si>
  <si>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</si>
  <si>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</si>
  <si>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</si>
  <si>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</si>
  <si>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</si>
  <si>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</si>
  <si>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</si>
  <si>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</si>
  <si>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</si>
  <si>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</si>
  <si>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</si>
  <si>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</si>
  <si>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</si>
  <si>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</si>
  <si>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</si>
  <si>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</si>
  <si>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</si>
  <si>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</si>
  <si>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</si>
  <si>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</si>
  <si>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</si>
  <si>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</si>
  <si>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</si>
  <si>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</si>
  <si>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</si>
  <si>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</si>
  <si>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</si>
  <si>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</si>
  <si>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</si>
  <si>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</si>
  <si>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</si>
  <si>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</si>
  <si>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</si>
  <si>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</si>
  <si>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</si>
  <si>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</si>
  <si>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</si>
  <si>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</si>
  <si>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</si>
  <si>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</si>
  <si>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</si>
  <si>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</si>
  <si>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</si>
  <si>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</si>
  <si>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</si>
  <si>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</si>
  <si>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</si>
  <si>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</si>
  <si>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</si>
  <si>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</si>
  <si>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</si>
  <si>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</si>
  <si>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</si>
  <si>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</si>
  <si>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</si>
  <si>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</si>
  <si>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</si>
  <si>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</si>
  <si>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</si>
  <si>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</si>
  <si>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</si>
  <si>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</si>
  <si>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</si>
  <si>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</si>
  <si>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</si>
  <si>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</si>
  <si>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</si>
  <si>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</si>
  <si>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</si>
  <si>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</si>
  <si>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</si>
  <si>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</si>
  <si>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</si>
  <si>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</si>
  <si>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</si>
  <si>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</si>
  <si>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</si>
  <si>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</si>
  <si>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</si>
  <si>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</si>
  <si>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</si>
  <si>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</si>
  <si>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</si>
  <si>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</si>
  <si>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</si>
  <si>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</si>
  <si>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</si>
  <si>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</si>
  <si>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</si>
  <si>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</si>
  <si>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</si>
  <si>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</si>
  <si>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</si>
  <si>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</si>
  <si>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</si>
  <si>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</si>
  <si>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</si>
  <si>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</si>
  <si>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</si>
  <si>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</si>
  <si>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</si>
  <si>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</si>
  <si>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</si>
  <si>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</si>
  <si>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</si>
  <si>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</si>
  <si>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</si>
  <si>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</si>
  <si>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</si>
  <si>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</si>
  <si>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</si>
  <si>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</si>
  <si>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</si>
  <si>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</si>
  <si>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</si>
  <si>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</si>
  <si>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</si>
  <si>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</si>
  <si>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</si>
  <si>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</si>
  <si>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</si>
  <si>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</si>
  <si>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</si>
  <si>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</si>
  <si>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</si>
  <si>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</si>
  <si>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</si>
  <si>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</si>
  <si>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</si>
  <si>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</si>
  <si>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</si>
  <si>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</si>
  <si>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</si>
  <si>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</si>
  <si>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</si>
  <si>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</si>
  <si>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</si>
  <si>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</si>
  <si>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</si>
  <si>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</si>
  <si>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</si>
  <si>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</si>
  <si>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</si>
  <si>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</si>
  <si>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</si>
  <si>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</si>
  <si>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</si>
  <si>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</si>
  <si>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</si>
  <si>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</si>
  <si>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</si>
  <si>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</si>
  <si>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</si>
  <si>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</si>
  <si>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</si>
  <si>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</si>
  <si>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</si>
  <si>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</si>
  <si>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</si>
  <si>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</si>
  <si>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</si>
  <si>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</si>
  <si>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</si>
  <si>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</si>
  <si>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</si>
  <si>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</si>
  <si>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</si>
  <si>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</si>
  <si>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</si>
  <si>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</si>
  <si>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</si>
  <si>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</si>
  <si>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</si>
  <si>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</si>
  <si>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</si>
  <si>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</si>
  <si>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</si>
  <si>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</si>
  <si>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</si>
  <si>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</si>
  <si>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</si>
  <si>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</si>
  <si>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</si>
  <si>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</si>
  <si>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</si>
  <si>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</si>
  <si>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</si>
  <si>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</si>
  <si>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</si>
  <si>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</si>
  <si>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</si>
  <si>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</si>
  <si>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</si>
  <si>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</si>
  <si>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</si>
  <si>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</si>
  <si>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</si>
  <si>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</si>
  <si>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</si>
  <si>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</si>
  <si>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</si>
  <si>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</si>
  <si>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</si>
  <si>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</si>
  <si>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</si>
  <si>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</si>
  <si>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</si>
  <si>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</si>
  <si>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</si>
  <si>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</si>
  <si>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</si>
  <si>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</si>
  <si>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</si>
  <si>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</si>
  <si>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</si>
  <si>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</si>
  <si>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</si>
  <si>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</si>
  <si>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</si>
  <si>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</si>
  <si>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</si>
  <si>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</si>
  <si>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</si>
  <si>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</si>
  <si>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</si>
  <si>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</si>
  <si>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</si>
  <si>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</si>
  <si>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</si>
  <si>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</si>
  <si>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</si>
  <si>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</si>
  <si>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</si>
  <si>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</si>
  <si>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</si>
  <si>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</si>
  <si>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</si>
  <si>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</si>
  <si>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</si>
  <si>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</si>
  <si>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</si>
  <si>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</si>
  <si>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</si>
  <si>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</si>
  <si>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</si>
  <si>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</si>
  <si>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</si>
  <si>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</si>
  <si>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</si>
  <si>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</si>
  <si>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</si>
  <si>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</si>
  <si>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</si>
  <si>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</si>
  <si>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</si>
  <si>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</si>
  <si>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</si>
  <si>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</si>
  <si>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</si>
  <si>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</si>
  <si>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</si>
  <si>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</si>
  <si>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</si>
  <si>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</si>
  <si>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</si>
  <si>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</si>
  <si>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</si>
  <si>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</si>
  <si>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</si>
  <si>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</si>
  <si>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</si>
  <si>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</si>
  <si>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</si>
  <si>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</si>
  <si>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</si>
  <si>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</si>
  <si>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</si>
  <si>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</si>
  <si>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</si>
  <si>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</si>
  <si>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</si>
  <si>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</si>
  <si>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</si>
  <si>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</si>
  <si>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</si>
  <si>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</si>
  <si>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</si>
  <si>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</si>
  <si>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</si>
  <si>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</si>
  <si>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</si>
  <si>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</si>
  <si>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</si>
  <si>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</si>
  <si>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</si>
  <si>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</si>
  <si>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</si>
  <si>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</si>
  <si>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</si>
  <si>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</si>
  <si>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</si>
  <si>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</si>
  <si>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</si>
  <si>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</si>
  <si>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</si>
  <si>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</si>
  <si>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</si>
  <si>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</si>
  <si>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</si>
  <si>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</si>
  <si>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</si>
  <si>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</si>
  <si>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</si>
  <si>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</si>
  <si>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</si>
  <si>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</si>
  <si>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</si>
  <si>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</si>
  <si>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</si>
  <si>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</si>
  <si>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</si>
  <si>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</si>
  <si>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</si>
  <si>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</si>
  <si>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</si>
  <si>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</si>
  <si>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</si>
  <si>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</si>
  <si>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</si>
  <si>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</si>
  <si>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</si>
  <si>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</si>
  <si>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</si>
  <si>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</si>
  <si>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</si>
  <si>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</si>
  <si>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</si>
  <si>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</si>
  <si>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</si>
  <si>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</si>
  <si>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</si>
  <si>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</si>
  <si>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</si>
  <si>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</si>
  <si>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</si>
  <si>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</si>
  <si>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</si>
  <si>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</si>
  <si>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</si>
  <si>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</si>
  <si>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</si>
  <si>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</si>
  <si>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</si>
  <si>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</si>
  <si>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</si>
  <si>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</si>
  <si>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</si>
  <si>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</si>
  <si>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</si>
  <si>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</si>
  <si>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</si>
  <si>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</si>
  <si>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</si>
  <si>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</si>
  <si>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</si>
  <si>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</si>
  <si>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</si>
  <si>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</si>
  <si>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</si>
  <si>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</si>
  <si>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</si>
  <si>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</si>
  <si>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</si>
  <si>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</si>
  <si>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</si>
  <si>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</si>
  <si>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</si>
  <si>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</si>
  <si>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</si>
  <si>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</si>
  <si>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</si>
  <si>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</si>
  <si>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</si>
  <si>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</si>
  <si>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</si>
  <si>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</si>
  <si>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</si>
  <si>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</si>
  <si>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</si>
  <si>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</si>
  <si>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</si>
  <si>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</si>
  <si>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</si>
  <si>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</si>
  <si>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</si>
  <si>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</si>
  <si>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</si>
  <si>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</si>
  <si>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</si>
  <si>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</si>
  <si>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</si>
  <si>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</si>
  <si>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</si>
  <si>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</si>
  <si>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</si>
  <si>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</si>
  <si>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</si>
  <si>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</si>
  <si>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</si>
  <si>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</si>
  <si>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</si>
  <si>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</si>
  <si>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</si>
  <si>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</si>
  <si>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</si>
  <si>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</si>
  <si>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</si>
  <si>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</si>
  <si>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</si>
  <si>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</si>
  <si>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</si>
  <si>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</si>
  <si>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</si>
  <si>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</si>
  <si>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</si>
  <si>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</si>
  <si>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</si>
  <si>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</si>
  <si>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</si>
  <si>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</si>
  <si>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</si>
  <si>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</si>
  <si>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</si>
  <si>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</si>
  <si>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</si>
  <si>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</si>
  <si>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</si>
  <si>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</si>
  <si>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</si>
  <si>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</si>
  <si>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</si>
  <si>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</si>
  <si>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</si>
  <si>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</si>
  <si>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</si>
  <si>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</si>
  <si>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</si>
  <si>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</si>
  <si>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</si>
  <si>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</si>
  <si>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</si>
  <si>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</si>
  <si>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</si>
  <si>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</si>
  <si>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</si>
  <si>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</si>
  <si>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</si>
  <si>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</si>
  <si>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</si>
  <si>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</si>
  <si>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</si>
  <si>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</si>
  <si>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</si>
  <si>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</si>
  <si>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</si>
  <si>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</si>
  <si>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</si>
  <si>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</si>
  <si>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</si>
  <si>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</si>
  <si>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</si>
  <si>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</si>
  <si>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</si>
  <si>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</si>
  <si>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</si>
  <si>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</si>
  <si>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</si>
  <si>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</si>
  <si>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</si>
  <si>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</si>
  <si>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</si>
  <si>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</si>
  <si>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</si>
  <si>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</si>
  <si>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</si>
  <si>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</si>
  <si>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</si>
  <si>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</si>
  <si>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</si>
  <si>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</si>
  <si>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</si>
  <si>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</si>
  <si>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</si>
  <si>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</si>
  <si>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</si>
  <si>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</si>
  <si>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</si>
  <si>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</si>
  <si>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</si>
  <si>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</si>
  <si>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</si>
  <si>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</si>
  <si>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</si>
  <si>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</si>
  <si>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</si>
  <si>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</si>
  <si>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</si>
  <si>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</si>
  <si>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</si>
  <si>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</si>
  <si>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</si>
  <si>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</si>
  <si>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</si>
  <si>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</si>
  <si>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</si>
  <si>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</si>
  <si>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</si>
  <si>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</si>
  <si>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</si>
  <si>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</si>
  <si>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</si>
  <si>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</si>
  <si>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</si>
  <si>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</si>
  <si>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</si>
  <si>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</si>
  <si>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</si>
  <si>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</si>
  <si>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</si>
  <si>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</si>
  <si>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</si>
  <si>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</si>
  <si>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</si>
  <si>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</si>
  <si>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</si>
  <si>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</si>
  <si>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</si>
  <si>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</si>
  <si>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</si>
  <si>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</si>
  <si>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</si>
  <si>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</si>
  <si>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</si>
  <si>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</si>
  <si>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</si>
  <si>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</si>
  <si>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</si>
  <si>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</si>
  <si>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</si>
  <si>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</si>
  <si>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</si>
  <si>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</si>
  <si>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</si>
  <si>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</si>
  <si>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</si>
  <si>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</si>
  <si>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</si>
  <si>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</si>
  <si>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</si>
  <si>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</si>
  <si>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</si>
  <si>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</si>
  <si>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</si>
  <si>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</si>
  <si>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</si>
  <si>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</si>
  <si>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</si>
  <si>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</si>
  <si>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</si>
  <si>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</si>
  <si>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</si>
  <si>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</si>
  <si>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</si>
  <si>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</si>
  <si>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</si>
  <si>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</si>
  <si>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</si>
  <si>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</si>
  <si>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</si>
  <si>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</si>
  <si>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</si>
  <si>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</si>
  <si>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</si>
  <si>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</si>
  <si>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</si>
  <si>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</si>
  <si>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</si>
  <si>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</si>
  <si>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</si>
  <si>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</si>
  <si>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</si>
  <si>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</si>
  <si>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</si>
  <si>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</si>
  <si>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</si>
  <si>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</si>
  <si>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</si>
  <si>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</si>
  <si>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</si>
  <si>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</si>
  <si>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</si>
  <si>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</si>
  <si>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</si>
  <si>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</si>
  <si>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</si>
  <si>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</si>
  <si>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</si>
  <si>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</si>
  <si>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</si>
  <si>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</si>
  <si>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</si>
  <si>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</si>
  <si>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</si>
  <si>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</si>
  <si>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</si>
  <si>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</si>
  <si>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</si>
  <si>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</si>
  <si>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</si>
  <si>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</si>
  <si>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</si>
  <si>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</si>
  <si>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</si>
  <si>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</si>
  <si>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</si>
  <si>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</si>
  <si>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</si>
  <si>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</si>
  <si>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</si>
  <si>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</si>
  <si>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</si>
  <si>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</si>
  <si>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</si>
  <si>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</si>
  <si>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</si>
  <si>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</si>
  <si>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</si>
  <si>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</si>
  <si>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</si>
  <si>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</si>
  <si>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</si>
  <si>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</si>
  <si>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</si>
  <si>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</si>
  <si>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</si>
  <si>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</si>
  <si>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</si>
  <si>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</si>
  <si>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</si>
  <si>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</si>
  <si>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</si>
  <si>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</si>
  <si>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</si>
  <si>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</si>
  <si>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</si>
  <si>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</si>
  <si>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</si>
  <si>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</si>
  <si>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</si>
  <si>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</si>
  <si>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</si>
  <si>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</si>
  <si>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</si>
  <si>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</si>
  <si>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</si>
  <si>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</si>
  <si>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</si>
  <si>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</si>
  <si>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</si>
  <si>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</si>
  <si>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</si>
  <si>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</si>
  <si>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</si>
  <si>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</si>
  <si>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</si>
  <si>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</si>
  <si>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</si>
  <si>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</si>
  <si>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</si>
  <si>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</si>
  <si>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</si>
  <si>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</si>
  <si>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</si>
  <si>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</si>
  <si>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</si>
  <si>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</si>
  <si>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</si>
  <si>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</si>
  <si>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</si>
  <si>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</si>
  <si>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</si>
  <si>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</si>
  <si>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</si>
  <si>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</si>
  <si>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</si>
  <si>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</si>
  <si>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</si>
  <si>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</si>
  <si>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</si>
  <si>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</si>
  <si>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</si>
  <si>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</si>
  <si>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</si>
  <si>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</si>
  <si>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</si>
  <si>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</si>
  <si>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</si>
  <si>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</si>
  <si>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</si>
  <si>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</si>
  <si>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</si>
  <si>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</si>
  <si>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</si>
  <si>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</si>
  <si>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</si>
  <si>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</si>
  <si>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</si>
  <si>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</si>
  <si>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</si>
  <si>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</si>
  <si>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</si>
  <si>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</si>
  <si>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</si>
  <si>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</si>
  <si>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</si>
  <si>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</si>
  <si>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</si>
  <si>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</si>
  <si>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</si>
  <si>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</si>
  <si>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</si>
  <si>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</si>
  <si>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</si>
  <si>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</si>
  <si>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</si>
  <si>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</si>
  <si>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</si>
  <si>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</si>
  <si>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</si>
  <si>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</si>
  <si>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</si>
  <si>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</si>
  <si>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</si>
  <si>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</si>
  <si>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</si>
  <si>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</si>
  <si>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</si>
  <si>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</si>
  <si>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</si>
  <si>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</si>
  <si>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</si>
  <si>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</si>
  <si>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</si>
  <si>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</si>
  <si>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</si>
  <si>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</si>
  <si>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</si>
  <si>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</si>
  <si>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</si>
  <si>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</si>
  <si>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</si>
  <si>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</si>
  <si>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</si>
  <si>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</si>
  <si>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</si>
  <si>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</si>
  <si>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</si>
  <si>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</si>
  <si>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</si>
  <si>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</si>
  <si>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</si>
  <si>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</si>
  <si>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</si>
  <si>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</si>
  <si>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</si>
  <si>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</si>
  <si>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</si>
  <si>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</si>
  <si>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</si>
  <si>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</si>
  <si>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</si>
  <si>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</si>
  <si>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</si>
  <si>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</si>
  <si>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</si>
  <si>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</si>
  <si>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</si>
  <si>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</si>
  <si>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</si>
  <si>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</si>
  <si>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</si>
  <si>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</si>
  <si>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</si>
  <si>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</si>
  <si>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</si>
  <si>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</si>
  <si>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</si>
  <si>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</si>
  <si>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</si>
  <si>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</si>
  <si>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</si>
  <si>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</si>
  <si>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</si>
  <si>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</si>
  <si>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</si>
  <si>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</si>
  <si>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</si>
  <si>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</si>
  <si>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</si>
  <si>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</si>
  <si>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</si>
  <si>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</si>
  <si>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</si>
  <si>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</si>
  <si>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</si>
  <si>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</si>
  <si>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</si>
  <si>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</si>
  <si>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</si>
  <si>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</si>
  <si>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</si>
  <si>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</si>
  <si>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</si>
  <si>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</si>
  <si>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</si>
  <si>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</si>
  <si>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</si>
  <si>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</si>
  <si>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</si>
  <si>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</si>
  <si>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</si>
  <si>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</si>
  <si>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</si>
  <si>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</si>
  <si>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</si>
  <si>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</si>
  <si>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</si>
  <si>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</si>
  <si>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</si>
  <si>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</si>
  <si>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</si>
  <si>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</si>
  <si>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</si>
  <si>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</si>
  <si>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</si>
  <si>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</si>
  <si>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</si>
  <si>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</si>
  <si>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</si>
  <si>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</si>
  <si>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</si>
  <si>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</si>
  <si>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</si>
  <si>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</si>
  <si>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</si>
  <si>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</si>
  <si>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</si>
  <si>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</si>
  <si>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</si>
  <si>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</si>
  <si>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</si>
  <si>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</si>
  <si>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</si>
  <si>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</si>
  <si>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</si>
  <si>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</si>
  <si>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</si>
  <si>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</si>
  <si>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</si>
  <si>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</si>
  <si>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</si>
  <si>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</si>
  <si>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</si>
  <si>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</si>
  <si>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</si>
  <si>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</si>
  <si>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</si>
  <si>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</si>
  <si>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</si>
  <si>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</si>
  <si>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</si>
  <si>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</si>
  <si>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</si>
  <si>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</si>
  <si>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</si>
  <si>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</si>
  <si>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</si>
  <si>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</si>
  <si>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</si>
  <si>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</si>
  <si>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</si>
  <si>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</si>
  <si>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</si>
  <si>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</si>
  <si>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</si>
  <si>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</si>
  <si>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</si>
  <si>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</si>
  <si>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</si>
  <si>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</si>
  <si>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</si>
  <si>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</si>
  <si>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</si>
  <si>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</si>
  <si>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</si>
  <si>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</si>
  <si>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</si>
  <si>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</si>
  <si>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</si>
  <si>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</si>
  <si>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</si>
  <si>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</si>
  <si>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</si>
  <si>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</si>
  <si>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</si>
  <si>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</si>
  <si>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</si>
  <si>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</si>
  <si>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</si>
  <si>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</si>
  <si>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</si>
  <si>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</si>
  <si>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</si>
  <si>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</si>
  <si>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</si>
  <si>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</si>
  <si>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</si>
  <si>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</si>
  <si>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</si>
  <si>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</si>
  <si>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</si>
  <si>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</si>
  <si>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</si>
  <si>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</si>
  <si>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</si>
  <si>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</si>
  <si>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</si>
  <si>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</si>
  <si>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</si>
  <si>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</si>
  <si>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</si>
  <si>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</si>
  <si>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</si>
  <si>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</si>
  <si>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</si>
  <si>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</si>
  <si>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</si>
  <si>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</si>
  <si>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</si>
  <si>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</si>
  <si>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</si>
  <si>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</si>
  <si>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</si>
  <si>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</si>
  <si>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</si>
  <si>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</si>
  <si>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</si>
  <si>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</si>
  <si>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</si>
  <si>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</si>
  <si>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</si>
  <si>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</si>
  <si>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</si>
  <si>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</si>
  <si>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</si>
  <si>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</si>
  <si>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</si>
  <si>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</si>
  <si>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</si>
  <si>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</si>
  <si>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</si>
  <si>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</si>
  <si>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</si>
  <si>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</si>
  <si>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</si>
  <si>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</si>
  <si>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</si>
  <si>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</si>
  <si>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</si>
  <si>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</si>
  <si>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</si>
  <si>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</si>
  <si>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</si>
  <si>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</si>
  <si>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</si>
  <si>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</si>
  <si>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</si>
  <si>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</si>
  <si>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</si>
  <si>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</si>
  <si>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</si>
  <si>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</si>
  <si>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</si>
  <si>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</si>
  <si>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</si>
  <si>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</si>
  <si>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</si>
  <si>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</si>
  <si>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</si>
  <si>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</si>
  <si>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</si>
  <si>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</si>
  <si>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</si>
  <si>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</si>
  <si>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</si>
  <si>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</si>
  <si>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</si>
  <si>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</si>
  <si>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</si>
  <si>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</si>
  <si>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</si>
  <si>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</si>
  <si>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</si>
  <si>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</si>
  <si>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</si>
  <si>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</si>
  <si>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</si>
  <si>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</si>
  <si>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</si>
  <si>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</si>
  <si>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</si>
  <si>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</si>
  <si>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</si>
  <si>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</si>
  <si>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</si>
  <si>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</si>
  <si>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</si>
  <si>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</si>
  <si>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</si>
  <si>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</si>
  <si>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</si>
  <si>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</si>
  <si>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</si>
  <si>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</si>
  <si>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</si>
  <si>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</si>
  <si>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</si>
  <si>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</si>
  <si>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</si>
  <si>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</si>
  <si>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</si>
  <si>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</si>
  <si>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</si>
  <si>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</si>
  <si>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</si>
  <si>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</si>
  <si>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</si>
  <si>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</si>
  <si>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</si>
  <si>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</si>
  <si>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</si>
  <si>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</si>
  <si>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</si>
  <si>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</si>
  <si>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</si>
  <si>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</si>
  <si>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</si>
  <si>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</si>
  <si>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</si>
  <si>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</si>
  <si>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</si>
  <si>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</si>
  <si>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</si>
  <si>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</si>
  <si>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</si>
  <si>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</si>
  <si>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</si>
  <si>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</si>
  <si>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</si>
  <si>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</si>
  <si>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</si>
  <si>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</si>
  <si>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</si>
  <si>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</si>
  <si>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</si>
  <si>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</si>
  <si>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</si>
  <si>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</si>
  <si>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</si>
  <si>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</si>
  <si>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</si>
  <si>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</si>
  <si>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</si>
  <si>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</si>
  <si>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</si>
  <si>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</si>
  <si>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</si>
  <si>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</si>
  <si>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</si>
  <si>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</si>
  <si>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</si>
  <si>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</si>
  <si>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</si>
  <si>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</si>
  <si>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</si>
  <si>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</si>
  <si>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</si>
  <si>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</si>
  <si>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</si>
  <si>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</si>
  <si>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</si>
  <si>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</si>
  <si>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</si>
  <si>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</si>
  <si>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</si>
  <si>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</si>
  <si>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</si>
  <si>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</si>
  <si>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</si>
  <si>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</si>
  <si>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</si>
  <si>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</si>
  <si>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</si>
  <si>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</si>
  <si>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</si>
  <si>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</si>
  <si>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</si>
  <si>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</si>
  <si>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</si>
  <si>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</si>
  <si>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</si>
  <si>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</si>
  <si>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</si>
  <si>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</si>
  <si>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</si>
  <si>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</si>
  <si>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</si>
  <si>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</si>
  <si>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</si>
  <si>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</si>
  <si>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</si>
  <si>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</si>
  <si>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</si>
  <si>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</si>
  <si>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</si>
  <si>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</si>
  <si>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</si>
  <si>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</si>
  <si>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</si>
  <si>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</si>
  <si>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</si>
  <si>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</si>
  <si>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</si>
  <si>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</si>
  <si>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</si>
  <si>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</si>
  <si>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</si>
  <si>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</si>
  <si>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</si>
  <si>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</si>
  <si>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</si>
  <si>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</si>
  <si>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</si>
  <si>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</si>
  <si>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</si>
  <si>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</si>
  <si>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</si>
  <si>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</si>
  <si>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</si>
  <si>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</si>
  <si>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</si>
  <si>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</si>
  <si>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</si>
  <si>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</si>
  <si>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</si>
  <si>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</si>
  <si>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</si>
  <si>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</si>
  <si>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</si>
  <si>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</si>
  <si>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</si>
  <si>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</si>
  <si>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</si>
  <si>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</si>
  <si>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</si>
  <si>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</si>
  <si>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</si>
  <si>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</si>
  <si>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</si>
  <si>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</si>
  <si>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</si>
  <si>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</si>
  <si>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</si>
  <si>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</si>
  <si>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</si>
  <si>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</si>
  <si>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</si>
  <si>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</si>
  <si>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</si>
  <si>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</si>
  <si>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</si>
  <si>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</si>
  <si>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</si>
  <si>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</si>
  <si>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</si>
  <si>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</si>
  <si>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</si>
  <si>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</si>
  <si>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</si>
  <si>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</si>
  <si>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</si>
  <si>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</si>
  <si>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</si>
  <si>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</si>
  <si>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</si>
  <si>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</si>
  <si>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</si>
  <si>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</si>
  <si>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</si>
  <si>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</si>
  <si>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</si>
  <si>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</si>
  <si>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</si>
  <si>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</si>
  <si>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</si>
  <si>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</si>
  <si>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</si>
  <si>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</si>
  <si>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</si>
  <si>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</si>
  <si>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</si>
  <si>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</si>
  <si>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</si>
  <si>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</si>
  <si>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</si>
  <si>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</si>
  <si>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</si>
  <si>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</si>
  <si>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</si>
  <si>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</si>
  <si>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</si>
  <si>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</si>
  <si>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</si>
  <si>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</si>
  <si>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</si>
  <si>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</si>
  <si>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</si>
  <si>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</si>
  <si>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</si>
  <si>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</si>
  <si>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</si>
  <si>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</si>
  <si>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</si>
  <si>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</si>
  <si>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</si>
  <si>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</si>
  <si>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</si>
  <si>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</si>
  <si>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</si>
  <si>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</si>
  <si>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</si>
  <si>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</si>
  <si>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</si>
  <si>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</si>
  <si>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</si>
  <si>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</si>
  <si>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</si>
  <si>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</si>
  <si>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</si>
  <si>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</si>
  <si>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</si>
  <si>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</si>
  <si>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</si>
  <si>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</si>
  <si>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</si>
  <si>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</si>
  <si>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</si>
  <si>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</si>
  <si>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</si>
  <si>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</si>
  <si>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</si>
  <si>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</si>
  <si>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</si>
  <si>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</si>
  <si>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</si>
  <si>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</si>
  <si>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</si>
  <si>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</si>
  <si>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</si>
  <si>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</si>
  <si>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</si>
  <si>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</si>
  <si>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</si>
  <si>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</si>
  <si>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</si>
  <si>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</si>
  <si>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</si>
  <si>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</si>
  <si>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</si>
  <si>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</si>
  <si>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</si>
  <si>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</si>
  <si>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</si>
  <si>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</si>
  <si>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</si>
  <si>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</si>
  <si>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</si>
  <si>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</si>
  <si>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</si>
  <si>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</si>
  <si>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</si>
  <si>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</si>
  <si>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</si>
  <si>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</si>
  <si>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</si>
  <si>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</si>
  <si>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</si>
  <si>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</si>
  <si>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</si>
  <si>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</si>
  <si>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</si>
  <si>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</si>
  <si>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</si>
  <si>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</si>
  <si>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</si>
  <si>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</si>
  <si>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</si>
  <si>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</si>
  <si>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</si>
  <si>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</si>
  <si>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</si>
  <si>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</si>
  <si>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</si>
  <si>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</si>
  <si>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</si>
  <si>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</si>
  <si>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</si>
  <si>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</si>
  <si>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</si>
  <si>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</si>
  <si>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</si>
  <si>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</si>
  <si>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</si>
  <si>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</si>
  <si>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</si>
  <si>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</si>
  <si>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</si>
  <si>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</si>
  <si>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</si>
  <si>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</si>
  <si>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</si>
  <si>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</si>
  <si>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</si>
  <si>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</si>
  <si>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</si>
  <si>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</si>
  <si>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</si>
  <si>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</si>
  <si>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</si>
  <si>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</si>
  <si>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</si>
  <si>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</si>
  <si>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</si>
  <si>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</si>
  <si>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</si>
  <si>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</si>
  <si>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</si>
  <si>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</si>
  <si>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</si>
  <si>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</si>
  <si>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</si>
  <si>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</si>
  <si>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</si>
  <si>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</si>
  <si>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</si>
  <si>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</si>
  <si>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</si>
  <si>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</si>
  <si>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</si>
  <si>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</si>
  <si>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</si>
  <si>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</si>
  <si>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</si>
  <si>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</si>
  <si>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</si>
  <si>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</si>
  <si>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</si>
  <si>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</si>
  <si>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</si>
  <si>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</si>
  <si>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</si>
  <si>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</si>
  <si>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</si>
  <si>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</si>
  <si>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</si>
  <si>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</si>
  <si>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</si>
  <si>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</si>
  <si>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</si>
  <si>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</si>
  <si>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</si>
  <si>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</si>
  <si>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</si>
  <si>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</si>
  <si>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</si>
  <si>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</si>
  <si>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</si>
  <si>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</si>
  <si>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</si>
  <si>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</si>
  <si>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</si>
  <si>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</si>
  <si>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</si>
  <si>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</si>
  <si>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</si>
  <si>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</si>
  <si>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</si>
  <si>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</si>
  <si>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</si>
  <si>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</si>
  <si>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</si>
  <si>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</si>
  <si>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</si>
  <si>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</si>
  <si>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</si>
  <si>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</si>
  <si>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</si>
  <si>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</si>
  <si>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</si>
  <si>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</si>
  <si>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</si>
  <si>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</si>
  <si>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</si>
  <si>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</si>
  <si>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</si>
  <si>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</si>
  <si>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</si>
  <si>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</si>
  <si>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</si>
  <si>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</si>
  <si>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</si>
  <si>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</si>
  <si>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</si>
  <si>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</si>
  <si>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</si>
  <si>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</si>
  <si>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</si>
  <si>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</si>
  <si>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</si>
  <si>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</si>
  <si>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</si>
  <si>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</si>
  <si>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</si>
  <si>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</si>
  <si>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</si>
  <si>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</si>
  <si>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</si>
  <si>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</si>
  <si>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</si>
  <si>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</si>
  <si>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</si>
  <si>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</si>
  <si>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</si>
  <si>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</si>
  <si>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</si>
  <si>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</si>
  <si>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</si>
  <si>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</si>
  <si>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</si>
  <si>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</si>
  <si>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</si>
  <si>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</si>
  <si>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</si>
  <si>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</si>
  <si>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</si>
  <si>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</si>
  <si>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</si>
  <si>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</si>
  <si>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</si>
  <si>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</si>
  <si>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</si>
  <si>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</si>
  <si>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</si>
  <si>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</si>
  <si>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</si>
  <si>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</si>
  <si>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</si>
  <si>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</si>
  <si>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</si>
  <si>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</si>
  <si>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</si>
  <si>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</si>
  <si>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</si>
  <si>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</si>
  <si>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</si>
  <si>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</si>
  <si>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</si>
  <si>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</si>
  <si>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</si>
  <si>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</si>
  <si>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</si>
  <si>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</si>
  <si>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</si>
  <si>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</si>
  <si>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</si>
  <si>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</si>
  <si>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</si>
  <si>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</si>
  <si>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</si>
  <si>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</si>
  <si>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</si>
  <si>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</si>
  <si>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</si>
  <si>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</si>
  <si>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</si>
  <si>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</si>
  <si>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</si>
  <si>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</si>
  <si>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</si>
  <si>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</si>
  <si>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</si>
  <si>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</si>
  <si>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</si>
  <si>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</si>
  <si>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</si>
  <si>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</si>
  <si>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</si>
  <si>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</si>
  <si>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</si>
  <si>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</si>
  <si>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</si>
  <si>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</si>
  <si>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</si>
  <si>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</si>
  <si>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</si>
  <si>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</si>
  <si>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</si>
  <si>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</si>
  <si>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</si>
  <si>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</si>
  <si>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</si>
  <si>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</si>
  <si>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</si>
  <si>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</si>
  <si>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</si>
  <si>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</si>
  <si>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</si>
  <si>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</si>
  <si>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</si>
  <si>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</si>
  <si>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</si>
  <si>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</si>
  <si>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</si>
  <si>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</si>
  <si>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</si>
  <si>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</si>
  <si>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</si>
  <si>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</si>
  <si>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</si>
  <si>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</si>
  <si>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</si>
  <si>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</si>
  <si>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</si>
  <si>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</si>
  <si>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</si>
  <si>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</si>
  <si>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</si>
  <si>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</si>
  <si>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</si>
  <si>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</si>
  <si>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</si>
  <si>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</si>
  <si>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</si>
  <si>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</si>
  <si>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</si>
  <si>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</si>
  <si>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</si>
  <si>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</si>
  <si>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</si>
  <si>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</si>
  <si>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</si>
  <si>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</si>
  <si>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</si>
  <si>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</si>
  <si>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</si>
  <si>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</si>
  <si>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</si>
  <si>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</si>
  <si>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</si>
  <si>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</si>
  <si>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</si>
  <si>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</si>
  <si>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</si>
  <si>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</si>
  <si>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</si>
  <si>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</si>
  <si>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</si>
  <si>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</si>
  <si>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</si>
  <si>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</si>
  <si>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</si>
  <si>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</si>
  <si>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</si>
  <si>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</si>
  <si>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</si>
  <si>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</si>
  <si>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</si>
  <si>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</si>
  <si>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</si>
  <si>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</si>
  <si>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</si>
  <si>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</si>
  <si>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</si>
  <si>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</si>
  <si>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</si>
  <si>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</si>
  <si>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</si>
  <si>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</si>
  <si>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</si>
  <si>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</si>
  <si>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</si>
  <si>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</si>
  <si>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</si>
  <si>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</si>
  <si>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</si>
  <si>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</si>
  <si>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</si>
  <si>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</si>
  <si>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</si>
  <si>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</si>
  <si>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</si>
  <si>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</si>
  <si>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</si>
  <si>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</si>
  <si>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</si>
  <si>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</si>
  <si>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</si>
  <si>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</si>
  <si>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</si>
  <si>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</si>
  <si>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</si>
  <si>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</si>
  <si>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</si>
  <si>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</si>
  <si>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</si>
  <si>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</si>
  <si>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</si>
  <si>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</si>
  <si>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</si>
  <si>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</si>
  <si>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</si>
  <si>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</si>
  <si>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</si>
  <si>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</si>
  <si>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</si>
  <si>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</si>
  <si>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</si>
  <si>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</si>
  <si>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</si>
  <si>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</si>
  <si>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</si>
  <si>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</si>
  <si>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</si>
  <si>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</si>
  <si>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</si>
  <si>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</si>
  <si>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</si>
  <si>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</si>
  <si>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</si>
  <si>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</si>
  <si>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</si>
  <si>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</si>
  <si>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</si>
  <si>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</si>
  <si>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</si>
  <si>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</si>
  <si>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</si>
  <si>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</si>
  <si>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</si>
  <si>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</si>
  <si>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</si>
  <si>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</si>
  <si>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</si>
  <si>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</si>
  <si>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</si>
  <si>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</si>
  <si>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</si>
  <si>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</si>
  <si>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</si>
  <si>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</si>
  <si>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</si>
  <si>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</si>
  <si>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</si>
  <si>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</si>
  <si>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</si>
  <si>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</si>
  <si>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</si>
  <si>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</si>
  <si>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</si>
  <si>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</si>
  <si>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</si>
  <si>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</si>
  <si>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</si>
  <si>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</si>
  <si>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</si>
  <si>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</si>
  <si>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</si>
  <si>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</si>
  <si>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</si>
  <si>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</si>
  <si>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</si>
  <si>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</si>
  <si>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</si>
  <si>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</si>
  <si>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</si>
  <si>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</si>
  <si>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</si>
  <si>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</si>
  <si>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</si>
  <si>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</si>
  <si>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</si>
  <si>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</si>
  <si>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</si>
  <si>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</si>
  <si>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</si>
  <si>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</si>
  <si>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</si>
  <si>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</si>
  <si>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</si>
  <si>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</si>
  <si>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</si>
  <si>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</si>
  <si>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</si>
  <si>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</si>
  <si>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</si>
  <si>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</si>
  <si>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</si>
  <si>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</si>
  <si>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</si>
  <si>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</si>
  <si>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</si>
  <si>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</si>
  <si>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</si>
  <si>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</si>
  <si>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</si>
  <si>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</si>
  <si>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</si>
  <si>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</si>
  <si>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</si>
  <si>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</si>
  <si>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</si>
  <si>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</si>
  <si>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</si>
  <si>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</si>
  <si>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</si>
  <si>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</si>
  <si>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</si>
  <si>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</si>
  <si>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</si>
  <si>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</si>
  <si>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</si>
  <si>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</si>
  <si>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</si>
  <si>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</si>
  <si>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</si>
  <si>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</si>
  <si>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</si>
  <si>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</si>
  <si>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</si>
  <si>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</si>
  <si>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</si>
  <si>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</si>
  <si>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</si>
  <si>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</si>
  <si>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</si>
  <si>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</si>
  <si>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</si>
  <si>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</si>
  <si>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</si>
  <si>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</si>
  <si>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</si>
  <si>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</si>
  <si>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</si>
  <si>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</si>
  <si>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</si>
  <si>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</si>
  <si>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</si>
  <si>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</si>
  <si>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</si>
  <si>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</si>
  <si>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</si>
  <si>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</si>
  <si>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</si>
  <si>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</si>
  <si>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</si>
  <si>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</si>
  <si>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</si>
  <si>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</si>
  <si>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</si>
  <si>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</si>
  <si>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</si>
  <si>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</si>
  <si>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</si>
  <si>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</si>
  <si>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</si>
  <si>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</si>
  <si>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</si>
  <si>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</si>
  <si>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</si>
  <si>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</si>
  <si>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</si>
  <si>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</si>
  <si>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</si>
  <si>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</si>
  <si>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</si>
  <si>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</si>
  <si>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</si>
  <si>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</si>
  <si>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</si>
  <si>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</si>
  <si>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</si>
  <si>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</si>
  <si>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</si>
  <si>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</si>
  <si>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</si>
  <si>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</si>
  <si>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</si>
  <si>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</si>
  <si>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</si>
  <si>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</si>
  <si>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</si>
  <si>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</si>
  <si>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</si>
  <si>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</si>
  <si>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</si>
  <si>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</si>
  <si>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</si>
  <si>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</si>
  <si>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</si>
  <si>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</si>
  <si>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</si>
  <si>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</si>
  <si>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</si>
  <si>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</si>
  <si>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</si>
  <si>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</si>
  <si>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</si>
  <si>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</si>
  <si>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</si>
  <si>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</si>
  <si>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</si>
  <si>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</si>
  <si>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</si>
  <si>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</si>
  <si>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</si>
  <si>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</si>
  <si>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</si>
  <si>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</si>
  <si>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</si>
  <si>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</si>
  <si>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</si>
  <si>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</si>
  <si>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</si>
  <si>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</si>
  <si>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</si>
  <si>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</si>
  <si>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</si>
  <si>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</si>
  <si>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</si>
  <si>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</si>
  <si>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</si>
  <si>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</si>
  <si>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</si>
  <si>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</si>
  <si>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</si>
  <si>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</si>
  <si>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</si>
  <si>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</si>
  <si>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</si>
  <si>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</si>
  <si>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</si>
  <si>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</si>
  <si>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</si>
  <si>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</si>
  <si>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</si>
  <si>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</si>
  <si>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</si>
  <si>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</si>
  <si>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</si>
  <si>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</si>
  <si>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</si>
  <si>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</si>
  <si>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</si>
  <si>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</si>
  <si>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</si>
  <si>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</si>
  <si>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</si>
  <si>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</si>
  <si>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</si>
  <si>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</si>
  <si>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</si>
  <si>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</si>
  <si>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</si>
  <si>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</si>
  <si>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</si>
  <si>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</si>
  <si>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</si>
  <si>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</si>
  <si>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</si>
  <si>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</si>
  <si>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</si>
  <si>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</si>
  <si>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</si>
  <si>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</si>
  <si>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</si>
  <si>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</si>
  <si>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</si>
  <si>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</si>
  <si>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</si>
  <si>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</si>
  <si>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</si>
  <si>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</si>
  <si>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</si>
  <si>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</si>
  <si>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</si>
  <si>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</si>
  <si>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</si>
  <si>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</si>
  <si>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</si>
  <si>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</si>
  <si>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</si>
  <si>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</si>
  <si>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</si>
  <si>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</si>
  <si>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</si>
  <si>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</si>
  <si>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</si>
  <si>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</si>
  <si>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</si>
  <si>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</si>
  <si>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</si>
  <si>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</si>
  <si>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</si>
  <si>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</si>
  <si>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</si>
  <si>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</si>
  <si>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</si>
  <si>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</si>
  <si>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</si>
  <si>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</si>
  <si>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</si>
  <si>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</si>
  <si>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</si>
  <si>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</si>
  <si>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</si>
  <si>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</si>
  <si>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</si>
  <si>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</si>
  <si>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</si>
  <si>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</si>
  <si>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</si>
  <si>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</si>
  <si>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</si>
  <si>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</si>
  <si>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</si>
  <si>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</si>
  <si>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</si>
  <si>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</si>
  <si>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</si>
  <si>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</si>
  <si>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</si>
  <si>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</si>
  <si>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</si>
  <si>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</si>
  <si>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</si>
  <si>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</si>
  <si>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</si>
  <si>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</si>
  <si>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</si>
  <si>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</si>
  <si>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</si>
  <si>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</si>
  <si>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</si>
  <si>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</si>
  <si>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</si>
  <si>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</si>
  <si>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</si>
  <si>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</si>
  <si>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</si>
  <si>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</si>
  <si>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</si>
  <si>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</si>
  <si>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</si>
  <si>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</si>
  <si>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</si>
  <si>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</si>
  <si>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</si>
  <si>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</si>
  <si>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</si>
  <si>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</si>
  <si>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</si>
  <si>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</si>
  <si>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</si>
  <si>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</si>
  <si>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</si>
  <si>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</si>
  <si>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</si>
  <si>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</si>
  <si>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</si>
  <si>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</si>
  <si>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</si>
  <si>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</si>
  <si>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</si>
  <si>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</si>
  <si>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</si>
  <si>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</si>
  <si>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</si>
  <si>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</si>
  <si>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</si>
  <si>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</si>
  <si>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</si>
  <si>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</si>
  <si>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</si>
  <si>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</si>
  <si>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</si>
  <si>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</si>
  <si>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</si>
  <si>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</si>
  <si>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</si>
  <si>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</si>
  <si>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</si>
  <si>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</si>
  <si>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</si>
  <si>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</si>
  <si>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</si>
  <si>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</si>
  <si>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</si>
  <si>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</si>
  <si>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</si>
  <si>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</si>
  <si>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</si>
  <si>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</si>
  <si>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</si>
  <si>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</si>
  <si>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</si>
  <si>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</si>
  <si>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</si>
  <si>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</si>
  <si>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</si>
  <si>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</si>
  <si>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</si>
  <si>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</si>
  <si>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</si>
  <si>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</si>
  <si>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</si>
  <si>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</si>
  <si>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</si>
  <si>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</si>
  <si>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</si>
  <si>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</si>
  <si>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</si>
  <si>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</si>
  <si>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</si>
  <si>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</si>
  <si>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</si>
  <si>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</si>
  <si>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</si>
  <si>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</si>
  <si>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</si>
  <si>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</si>
  <si>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</si>
  <si>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</si>
  <si>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</si>
  <si>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</si>
  <si>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</si>
  <si>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</si>
  <si>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</si>
  <si>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</si>
  <si>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</si>
  <si>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</si>
  <si>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</si>
  <si>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</si>
  <si>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</si>
  <si>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</si>
  <si>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</si>
  <si>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</si>
  <si>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</si>
  <si>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</si>
  <si>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</si>
  <si>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</si>
  <si>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</si>
  <si>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</si>
  <si>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</si>
  <si>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</si>
  <si>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</si>
  <si>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</si>
  <si>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</si>
  <si>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</si>
  <si>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</si>
  <si>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</si>
  <si>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</si>
  <si>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</si>
  <si>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</si>
  <si>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</si>
  <si>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</si>
  <si>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</si>
  <si>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</si>
  <si>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</si>
  <si>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</si>
  <si>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</si>
  <si>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</si>
  <si>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</si>
  <si>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</si>
  <si>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</si>
  <si>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</si>
  <si>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</si>
  <si>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</si>
  <si>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</si>
  <si>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</si>
  <si>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</si>
  <si>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</si>
  <si>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</si>
  <si>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</si>
  <si>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</si>
  <si>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</si>
  <si>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</si>
  <si>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</si>
  <si>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</si>
  <si>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</si>
  <si>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</si>
  <si>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</si>
  <si>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</si>
  <si>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</si>
  <si>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</si>
  <si>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</si>
  <si>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</si>
  <si>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</si>
  <si>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</si>
  <si>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</si>
  <si>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</si>
  <si>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</si>
  <si>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</si>
  <si>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</si>
  <si>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</si>
  <si>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</si>
  <si>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</si>
  <si>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</si>
  <si>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</si>
  <si>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</si>
  <si>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</si>
  <si>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</si>
  <si>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</si>
  <si>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</si>
  <si>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</si>
  <si>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</si>
  <si>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</si>
  <si>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</si>
  <si>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</si>
  <si>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</si>
  <si>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</si>
  <si>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</si>
  <si>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</si>
  <si>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</si>
  <si>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</si>
  <si>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</si>
  <si>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</si>
  <si>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</si>
  <si>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</si>
  <si>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</si>
  <si>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</si>
  <si>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</si>
  <si>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</si>
  <si>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</si>
  <si>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</si>
  <si>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</si>
  <si>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</si>
  <si>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</si>
  <si>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</si>
  <si>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</si>
  <si>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</si>
  <si>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</si>
  <si>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</si>
  <si>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</si>
  <si>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</si>
  <si>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</si>
  <si>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</si>
  <si>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</si>
  <si>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</si>
  <si>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</si>
  <si>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</si>
  <si>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</si>
  <si>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</si>
  <si>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</si>
  <si>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</si>
  <si>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</si>
  <si>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</si>
  <si>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</si>
  <si>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</si>
  <si>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</si>
  <si>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</si>
  <si>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</si>
  <si>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</si>
  <si>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</si>
  <si>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</si>
  <si>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</si>
  <si>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</si>
  <si>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</si>
  <si>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</si>
  <si>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</si>
  <si>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</si>
  <si>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</si>
  <si>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</si>
  <si>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</si>
  <si>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</si>
  <si>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</si>
  <si>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</si>
  <si>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</si>
  <si>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</si>
  <si>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</si>
  <si>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</si>
  <si>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</si>
  <si>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</si>
  <si>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</si>
  <si>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</si>
  <si>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</si>
  <si>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</si>
  <si>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</si>
  <si>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</si>
  <si>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</si>
  <si>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</si>
  <si>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</si>
  <si>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</si>
  <si>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</si>
  <si>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</si>
  <si>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</si>
  <si>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</si>
  <si>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</si>
  <si>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</si>
  <si>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</si>
  <si>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</si>
  <si>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</si>
  <si>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</si>
  <si>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</si>
  <si>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</si>
  <si>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</si>
  <si>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</si>
  <si>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</si>
  <si>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</si>
  <si>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</si>
  <si>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</si>
  <si>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</si>
  <si>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</si>
  <si>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</si>
  <si>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</si>
  <si>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</si>
  <si>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</si>
  <si>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</si>
  <si>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</si>
  <si>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</si>
  <si>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</si>
  <si>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</si>
  <si>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</si>
  <si>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</si>
  <si>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</si>
  <si>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</si>
  <si>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</si>
  <si>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</si>
  <si>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</si>
  <si>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</si>
  <si>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</si>
  <si>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</si>
  <si>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</si>
  <si>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</si>
  <si>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</si>
  <si>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</si>
  <si>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</si>
  <si>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</si>
  <si>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</si>
  <si>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</si>
  <si>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</si>
  <si>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</si>
  <si>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</si>
  <si>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</si>
  <si>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</si>
  <si>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</si>
  <si>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</si>
  <si>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</si>
  <si>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</si>
  <si>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</si>
  <si>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</si>
  <si>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</si>
  <si>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</si>
  <si>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</si>
  <si>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</si>
  <si>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</si>
  <si>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</si>
  <si>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</si>
  <si>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</si>
  <si>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</si>
  <si>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</si>
  <si>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</si>
  <si>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</si>
  <si>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</si>
  <si>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</si>
  <si>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</si>
  <si>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</si>
  <si>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</si>
  <si>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</si>
  <si>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</si>
  <si>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</si>
  <si>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</si>
  <si>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</si>
  <si>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</si>
  <si>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</si>
  <si>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</si>
  <si>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</si>
  <si>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</si>
  <si>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</si>
  <si>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</si>
  <si>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</si>
  <si>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</si>
  <si>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</si>
  <si>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</si>
  <si>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</si>
  <si>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</si>
  <si>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</si>
  <si>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</si>
  <si>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</si>
  <si>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</si>
  <si>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</si>
  <si>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</si>
  <si>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</si>
  <si>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</si>
  <si>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</si>
  <si>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</si>
  <si>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</si>
  <si>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</si>
  <si>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</si>
  <si>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</si>
  <si>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</si>
  <si>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</si>
  <si>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</si>
  <si>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</si>
  <si>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</si>
  <si>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</si>
  <si>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</si>
  <si>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</si>
  <si>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</si>
  <si>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</si>
  <si>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</si>
  <si>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</si>
  <si>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</si>
  <si>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</si>
  <si>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</si>
  <si>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</si>
  <si>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</si>
  <si>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</si>
  <si>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</si>
  <si>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</si>
  <si>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</si>
  <si>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</si>
  <si>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</si>
  <si>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</si>
  <si>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</si>
  <si>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</si>
  <si>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</si>
  <si>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</si>
  <si>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</si>
  <si>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</si>
  <si>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</si>
  <si>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</si>
  <si>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</si>
  <si>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</si>
  <si>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</si>
  <si>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</si>
  <si>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</si>
  <si>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</si>
  <si>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</si>
  <si>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</si>
  <si>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</si>
  <si>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</si>
  <si>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</si>
  <si>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</si>
  <si>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</si>
  <si>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</si>
  <si>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</si>
  <si>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</si>
  <si>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</si>
  <si>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</si>
  <si>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</si>
  <si>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</si>
  <si>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</si>
  <si>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</si>
  <si>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</si>
  <si>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</si>
  <si>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</si>
  <si>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</si>
  <si>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</si>
  <si>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</si>
  <si>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</si>
  <si>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</si>
  <si>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</si>
  <si>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</si>
  <si>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</si>
  <si>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</si>
  <si>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</si>
  <si>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</si>
  <si>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</si>
  <si>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</si>
  <si>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</si>
  <si>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</si>
  <si>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</si>
  <si>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</si>
  <si>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</si>
  <si>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</si>
  <si>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</si>
  <si>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</si>
  <si>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</si>
  <si>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</si>
  <si>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</si>
  <si>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</si>
  <si>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</si>
  <si>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</si>
  <si>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</si>
  <si>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</si>
  <si>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</si>
  <si>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</si>
  <si>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</si>
  <si>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</si>
  <si>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</si>
  <si>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</si>
  <si>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</si>
  <si>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</si>
  <si>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</si>
  <si>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</si>
  <si>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</si>
  <si>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</si>
  <si>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</si>
  <si>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</si>
  <si>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</si>
  <si>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</si>
  <si>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</si>
  <si>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</si>
  <si>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</si>
  <si>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</si>
  <si>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</si>
  <si>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</si>
  <si>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</si>
  <si>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</si>
  <si>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</si>
  <si>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</si>
  <si>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</si>
  <si>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</si>
  <si>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</si>
  <si>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</si>
  <si>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</si>
  <si>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</si>
  <si>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</si>
  <si>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</si>
  <si>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</si>
  <si>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</si>
  <si>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</si>
  <si>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</si>
  <si>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</si>
  <si>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</si>
  <si>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</si>
  <si>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</si>
  <si>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</si>
  <si>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</si>
  <si>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</si>
  <si>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</si>
  <si>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</si>
  <si>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</si>
  <si>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</si>
  <si>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</si>
  <si>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</si>
  <si>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</si>
  <si>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</si>
  <si>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</si>
  <si>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</si>
  <si>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</si>
  <si>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</si>
  <si>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</si>
  <si>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</si>
  <si>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</si>
  <si>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</si>
  <si>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</si>
  <si>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</si>
  <si>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</si>
  <si>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</si>
  <si>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</si>
  <si>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</si>
  <si>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</si>
  <si>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</si>
  <si>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</si>
  <si>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</si>
  <si>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</si>
  <si>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</si>
  <si>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</si>
  <si>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</si>
  <si>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</si>
  <si>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</si>
  <si>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</si>
  <si>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</si>
  <si>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</si>
  <si>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</si>
  <si>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</si>
  <si>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</si>
  <si>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</si>
  <si>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</si>
  <si>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</si>
  <si>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</si>
  <si>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</si>
  <si>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</si>
  <si>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</si>
  <si>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</si>
  <si>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</si>
  <si>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</si>
  <si>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</si>
  <si>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</si>
  <si>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</si>
  <si>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</si>
  <si>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</si>
  <si>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</si>
  <si>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</si>
  <si>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</si>
  <si>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</si>
  <si>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</si>
  <si>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</si>
  <si>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</si>
  <si>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</si>
  <si>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</si>
  <si>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</si>
  <si>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</si>
  <si>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</si>
  <si>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</si>
  <si>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</si>
  <si>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</si>
  <si>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</si>
  <si>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</si>
  <si>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</si>
  <si>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</si>
  <si>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</si>
  <si>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</si>
  <si>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</si>
  <si>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</si>
  <si>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</si>
  <si>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</si>
  <si>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</si>
  <si>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</si>
  <si>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</si>
  <si>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</si>
  <si>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</si>
  <si>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</si>
  <si>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</si>
  <si>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</si>
  <si>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</si>
  <si>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</si>
  <si>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</si>
  <si>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</si>
  <si>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</si>
  <si>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</si>
  <si>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</si>
  <si>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</si>
  <si>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</si>
  <si>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</si>
  <si>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</si>
  <si>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</si>
  <si>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</si>
  <si>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</si>
  <si>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</si>
  <si>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</si>
  <si>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</si>
  <si>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</si>
  <si>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</si>
  <si>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</si>
  <si>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</si>
  <si>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</si>
  <si>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</si>
  <si>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</si>
  <si>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</si>
  <si>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</si>
  <si>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</si>
  <si>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</si>
  <si>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</si>
  <si>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</si>
  <si>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</si>
  <si>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</si>
  <si>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</si>
  <si>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</si>
  <si>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</si>
  <si>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</si>
  <si>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</si>
  <si>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</si>
  <si>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</si>
  <si>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</si>
  <si>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</si>
  <si>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</si>
  <si>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</si>
  <si>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</si>
  <si>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</si>
  <si>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</si>
  <si>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</si>
  <si>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</si>
  <si>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</si>
  <si>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</si>
  <si>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</si>
  <si>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</si>
  <si>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</si>
  <si>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</si>
  <si>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</si>
  <si>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</si>
  <si>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</si>
  <si>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</si>
  <si>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</si>
  <si>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</si>
  <si>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</si>
  <si>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</si>
  <si>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</si>
  <si>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</si>
  <si>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</si>
  <si>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</si>
  <si>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</si>
  <si>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</si>
  <si>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</si>
  <si>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</si>
  <si>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</si>
  <si>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</si>
  <si>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</si>
  <si>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</si>
  <si>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</si>
  <si>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</si>
  <si>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</si>
  <si>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</si>
  <si>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</si>
  <si>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</si>
  <si>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</si>
  <si>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</si>
  <si>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</si>
  <si>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</si>
  <si>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</si>
  <si>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</si>
  <si>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</si>
  <si>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</si>
  <si>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</si>
  <si>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</si>
  <si>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</si>
  <si>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</si>
  <si>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</si>
  <si>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</si>
  <si>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</si>
  <si>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</si>
  <si>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</si>
  <si>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</si>
  <si>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</si>
  <si>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</si>
  <si>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</si>
  <si>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</si>
  <si>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</si>
  <si>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</si>
  <si>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</si>
  <si>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</si>
  <si>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</si>
  <si>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</si>
  <si>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</si>
  <si>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</si>
  <si>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</si>
  <si>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</si>
  <si>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</si>
  <si>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</si>
  <si>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</si>
  <si>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</si>
  <si>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</si>
  <si>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</si>
  <si>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</si>
  <si>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</si>
  <si>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</si>
  <si>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</si>
  <si>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</si>
  <si>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</si>
  <si>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</si>
  <si>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</si>
  <si>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</si>
  <si>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</si>
  <si>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</si>
  <si>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</si>
  <si>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</si>
  <si>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</si>
  <si>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</si>
  <si>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</si>
  <si>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</si>
  <si>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</si>
  <si>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</si>
  <si>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</si>
  <si>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</si>
  <si>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</si>
  <si>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</si>
  <si>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</si>
  <si>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</si>
  <si>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</si>
  <si>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</si>
  <si>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</si>
  <si>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</si>
  <si>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</si>
  <si>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</si>
  <si>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</si>
  <si>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</si>
  <si>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</si>
  <si>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</si>
  <si>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</si>
  <si>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</si>
  <si>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</si>
  <si>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</si>
  <si>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</si>
  <si>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</si>
  <si>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</si>
  <si>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</si>
  <si>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</si>
  <si>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</si>
  <si>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</si>
  <si>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</si>
  <si>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</si>
  <si>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</si>
  <si>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</si>
  <si>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</si>
  <si>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</si>
  <si>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</si>
  <si>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</si>
  <si>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</si>
  <si>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</si>
  <si>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</si>
  <si>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</si>
  <si>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</si>
  <si>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</si>
  <si>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</si>
  <si>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</si>
  <si>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</si>
  <si>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</si>
  <si>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</si>
  <si>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</si>
  <si>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</si>
  <si>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</si>
  <si>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</si>
  <si>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</si>
  <si>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</si>
  <si>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</si>
  <si>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</si>
  <si>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</si>
  <si>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</si>
  <si>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</si>
  <si>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</si>
  <si>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</si>
  <si>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</si>
  <si>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</si>
  <si>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</si>
  <si>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</si>
  <si>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</si>
  <si>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</si>
  <si>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</si>
  <si>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</si>
  <si>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</si>
  <si>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</si>
  <si>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</si>
  <si>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</si>
  <si>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</si>
  <si>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</si>
  <si>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</si>
  <si>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</si>
  <si>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</si>
  <si>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</si>
  <si>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</si>
  <si>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</si>
  <si>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</si>
  <si>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</si>
  <si>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</si>
  <si>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</si>
  <si>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</si>
  <si>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</si>
  <si>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</si>
  <si>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</si>
  <si>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</si>
  <si>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</si>
  <si>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</si>
  <si>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</si>
  <si>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</si>
  <si>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</si>
  <si>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</si>
  <si>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</si>
  <si>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</si>
  <si>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</si>
  <si>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</si>
  <si>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</si>
  <si>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</si>
  <si>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</si>
  <si>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</si>
  <si>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</si>
  <si>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</si>
  <si>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</si>
  <si>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</si>
  <si>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</si>
  <si>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</si>
  <si>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</si>
  <si>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</si>
  <si>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</si>
  <si>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</si>
  <si>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</si>
  <si>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</si>
  <si>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</si>
  <si>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</si>
  <si>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</si>
  <si>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</si>
  <si>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</si>
  <si>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</si>
  <si>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</si>
  <si>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</si>
  <si>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</si>
  <si>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</si>
  <si>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</si>
  <si>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</si>
  <si>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</si>
  <si>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</si>
  <si>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</si>
  <si>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</si>
  <si>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</si>
  <si>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</si>
  <si>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</si>
  <si>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</si>
  <si>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</si>
  <si>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</si>
  <si>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</si>
  <si>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</si>
  <si>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</si>
  <si>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</si>
  <si>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</si>
  <si>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</si>
  <si>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</si>
  <si>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</si>
  <si>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</si>
  <si>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</si>
  <si>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</si>
  <si>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</si>
  <si>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</si>
  <si>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</si>
  <si>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</si>
  <si>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</si>
  <si>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</si>
  <si>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</si>
  <si>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</si>
  <si>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</si>
  <si>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</si>
  <si>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</si>
  <si>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</si>
  <si>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</si>
  <si>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</si>
  <si>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</si>
  <si>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</si>
  <si>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</si>
  <si>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</si>
  <si>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</si>
  <si>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</si>
  <si>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</si>
  <si>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</si>
  <si>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</si>
  <si>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</si>
  <si>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</si>
  <si>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</si>
  <si>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</si>
  <si>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</si>
  <si>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</si>
  <si>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</si>
  <si>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</si>
  <si>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</si>
  <si>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</si>
  <si>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</si>
  <si>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</si>
  <si>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</si>
  <si>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</si>
  <si>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</si>
  <si>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</si>
  <si>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</si>
  <si>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</si>
  <si>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</si>
  <si>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</si>
  <si>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</si>
  <si>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</si>
  <si>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</si>
  <si>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</si>
  <si>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</si>
  <si>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</si>
  <si>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</si>
  <si>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</si>
  <si>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</si>
  <si>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</si>
  <si>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</si>
  <si>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</si>
  <si>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</si>
  <si>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</si>
  <si>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</si>
  <si>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</si>
  <si>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</si>
  <si>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</si>
  <si>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</si>
  <si>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</si>
  <si>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</si>
  <si>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</si>
  <si>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</si>
  <si>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</si>
  <si>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</si>
  <si>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</si>
  <si>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</si>
  <si>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</si>
  <si>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</si>
  <si>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</si>
  <si>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</si>
  <si>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</si>
  <si>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</si>
  <si>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</si>
  <si>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</si>
  <si>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</si>
  <si>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</si>
  <si>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</si>
  <si>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</si>
  <si>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</si>
  <si>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</si>
  <si>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</si>
  <si>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</si>
  <si>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</si>
  <si>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</si>
  <si>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</si>
  <si>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</si>
  <si>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</si>
  <si>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</si>
  <si>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</si>
  <si>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</si>
  <si>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</si>
  <si>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</si>
  <si>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</si>
  <si>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</si>
  <si>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</si>
  <si>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</si>
  <si>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</si>
  <si>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</si>
  <si>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</si>
  <si>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</si>
  <si>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</si>
  <si>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</si>
  <si>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</si>
  <si>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</si>
  <si>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</si>
  <si>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</si>
  <si>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</si>
  <si>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</si>
  <si>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</si>
  <si>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</si>
  <si>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</si>
  <si>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</si>
  <si>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</si>
  <si>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</si>
  <si>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</si>
  <si>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</si>
  <si>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</si>
  <si>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</si>
  <si>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</si>
  <si>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</si>
  <si>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</si>
  <si>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</si>
  <si>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</si>
  <si>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</si>
  <si>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</si>
  <si>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</si>
  <si>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</si>
  <si>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</si>
  <si>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</si>
  <si>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</si>
  <si>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</si>
  <si>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</si>
  <si>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</si>
  <si>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</si>
  <si>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</si>
  <si>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</si>
  <si>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</si>
  <si>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</si>
  <si>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</si>
  <si>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</si>
  <si>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</si>
  <si>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</si>
  <si>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</si>
  <si>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</si>
  <si>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</si>
  <si>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</si>
  <si>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</si>
  <si>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</si>
  <si>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</si>
  <si>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</si>
  <si>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</si>
  <si>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</si>
  <si>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</si>
  <si>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</si>
  <si>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</si>
  <si>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</si>
  <si>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</si>
  <si>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</si>
  <si>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</si>
  <si>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</si>
  <si>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</si>
  <si>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</si>
  <si>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</si>
  <si>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</si>
  <si>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</si>
  <si>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</si>
  <si>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</si>
  <si>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</si>
  <si>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</si>
  <si>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</si>
  <si>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</si>
  <si>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</si>
  <si>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</si>
  <si>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</si>
  <si>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</si>
  <si>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</si>
  <si>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</si>
  <si>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</si>
  <si>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</si>
  <si>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</si>
  <si>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</si>
  <si>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</si>
  <si>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</si>
  <si>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</si>
  <si>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</si>
  <si>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</si>
  <si>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</si>
  <si>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</si>
  <si>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</si>
  <si>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</si>
  <si>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</si>
  <si>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</si>
  <si>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</si>
  <si>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</si>
  <si>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</si>
  <si>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</si>
  <si>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</si>
  <si>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</si>
  <si>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</si>
  <si>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</si>
  <si>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</si>
  <si>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</si>
  <si>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</si>
  <si>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</si>
  <si>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</si>
  <si>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</si>
  <si>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</si>
  <si>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</si>
  <si>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</si>
  <si>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</si>
  <si>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</si>
  <si>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</si>
  <si>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</si>
  <si>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</si>
  <si>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</si>
  <si>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</si>
  <si>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</si>
  <si>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</si>
  <si>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</si>
  <si>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</si>
  <si>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</si>
  <si>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</si>
  <si>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</si>
  <si>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</si>
  <si>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</si>
  <si>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</si>
  <si>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</si>
  <si>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</si>
  <si>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</si>
  <si>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</si>
  <si>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</si>
  <si>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</si>
  <si>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</si>
  <si>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</si>
  <si>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</si>
  <si>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</si>
  <si>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</si>
  <si>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</si>
  <si>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</si>
  <si>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</si>
  <si>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</si>
  <si>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</si>
  <si>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</si>
  <si>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</si>
  <si>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</si>
  <si>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</si>
  <si>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</si>
  <si>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</si>
  <si>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</si>
  <si>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</si>
  <si>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</si>
  <si>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</si>
  <si>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</si>
  <si>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</si>
  <si>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</si>
  <si>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</si>
  <si>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</si>
  <si>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</si>
  <si>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</si>
  <si>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</si>
  <si>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</si>
  <si>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</si>
  <si>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</si>
  <si>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</si>
  <si>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</si>
  <si>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</si>
  <si>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</si>
  <si>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</si>
  <si>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</si>
  <si>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</si>
  <si>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</si>
  <si>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</si>
  <si>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</si>
  <si>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</si>
  <si>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</si>
  <si>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</si>
  <si>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</si>
  <si>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</si>
  <si>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</si>
  <si>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</si>
  <si>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</si>
  <si>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</si>
  <si>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</si>
  <si>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</si>
  <si>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</si>
  <si>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</si>
  <si>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</si>
  <si>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</si>
  <si>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</si>
  <si>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</si>
  <si>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</si>
  <si>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</si>
  <si>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</si>
  <si>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</si>
  <si>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</si>
  <si>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</si>
  <si>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</si>
  <si>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</si>
  <si>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</si>
  <si>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</si>
  <si>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</si>
  <si>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</si>
  <si>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</si>
  <si>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</si>
  <si>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</si>
  <si>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</si>
  <si>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</si>
  <si>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</si>
  <si>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</si>
  <si>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</si>
  <si>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</si>
  <si>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</si>
  <si>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</si>
  <si>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</si>
  <si>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</si>
  <si>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</si>
  <si>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</si>
  <si>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</si>
  <si>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</si>
  <si>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</si>
  <si>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</si>
  <si>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</si>
  <si>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</si>
  <si>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</si>
  <si>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</si>
  <si>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</si>
  <si>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</si>
  <si>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</si>
  <si>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</si>
  <si>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</si>
  <si>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</si>
  <si>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</si>
  <si>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</si>
  <si>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</si>
  <si>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</si>
  <si>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</si>
  <si>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</si>
  <si>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</si>
  <si>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</si>
  <si>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</si>
  <si>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</si>
  <si>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</si>
  <si>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</si>
  <si>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</si>
  <si>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</si>
  <si>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</si>
  <si>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</si>
  <si>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</si>
  <si>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</si>
  <si>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</si>
  <si>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</si>
  <si>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</si>
  <si>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</si>
  <si>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</si>
  <si>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</si>
  <si>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</si>
  <si>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</si>
  <si>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</si>
  <si>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</si>
  <si>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</si>
  <si>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</si>
  <si>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</si>
  <si>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</si>
  <si>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</si>
  <si>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</si>
  <si>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</si>
  <si>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</si>
  <si>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</si>
  <si>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</si>
  <si>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</si>
  <si>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</si>
  <si>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</si>
  <si>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</si>
  <si>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</si>
  <si>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</si>
  <si>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</si>
  <si>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</si>
  <si>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</si>
  <si>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</si>
  <si>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</si>
  <si>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</si>
  <si>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</si>
  <si>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</si>
  <si>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</si>
  <si>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</si>
  <si>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</si>
  <si>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</si>
  <si>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</si>
  <si>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</si>
  <si>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</si>
  <si>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</si>
  <si>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</si>
  <si>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</si>
  <si>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</si>
  <si>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</si>
  <si>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</si>
  <si>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</si>
  <si>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</si>
  <si>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</si>
  <si>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</si>
  <si>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</si>
  <si>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</si>
  <si>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</si>
  <si>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</si>
  <si>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</si>
  <si>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</si>
  <si>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</si>
  <si>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</si>
  <si>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</si>
  <si>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</si>
  <si>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</si>
  <si>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</si>
  <si>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</si>
  <si>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</si>
  <si>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</si>
  <si>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</si>
  <si>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</si>
  <si>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</si>
  <si>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</si>
  <si>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</si>
  <si>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</si>
  <si>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</si>
  <si>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</si>
  <si>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</si>
  <si>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</si>
  <si>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</si>
  <si>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</si>
  <si>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</si>
  <si>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</si>
  <si>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</si>
  <si>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</si>
  <si>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</si>
  <si>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</si>
  <si>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</si>
  <si>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</si>
  <si>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</si>
  <si>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</si>
  <si>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</si>
  <si>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</si>
  <si>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</si>
  <si>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</si>
  <si>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</si>
  <si>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</si>
  <si>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</si>
  <si>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</si>
  <si>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</si>
  <si>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</si>
  <si>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</si>
  <si>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</si>
  <si>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</si>
  <si>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</si>
  <si>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</si>
  <si>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</si>
  <si>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</si>
  <si>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</si>
  <si>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</si>
  <si>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</si>
  <si>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</si>
  <si>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</si>
  <si>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</si>
  <si>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</si>
  <si>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</si>
  <si>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</si>
  <si>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</si>
  <si>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</si>
  <si>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</si>
  <si>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</si>
  <si>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</si>
  <si>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</si>
  <si>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</si>
  <si>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</si>
  <si>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</si>
  <si>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</si>
  <si>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</si>
  <si>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</si>
  <si>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</si>
  <si>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</si>
  <si>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</si>
  <si>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</si>
  <si>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</si>
  <si>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</si>
  <si>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</si>
  <si>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</si>
  <si>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</si>
  <si>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</si>
  <si>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</si>
  <si>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</si>
  <si>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</si>
  <si>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</si>
  <si>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</si>
  <si>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</si>
  <si>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</si>
  <si>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</si>
  <si>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</si>
  <si>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</si>
  <si>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</si>
  <si>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</si>
  <si>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</si>
  <si>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</si>
  <si>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</si>
  <si>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</si>
  <si>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</si>
  <si>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</si>
  <si>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</si>
  <si>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</si>
  <si>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</si>
  <si>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</si>
  <si>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</si>
  <si>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</si>
  <si>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</si>
  <si>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</si>
  <si>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</si>
  <si>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</si>
  <si>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</si>
  <si>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</si>
  <si>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</si>
  <si>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</si>
  <si>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</si>
  <si>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</si>
  <si>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</si>
  <si>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</si>
  <si>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</si>
  <si>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</si>
  <si>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</si>
  <si>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</si>
  <si>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</si>
  <si>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</si>
  <si>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</si>
  <si>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</si>
  <si>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</si>
  <si>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</si>
  <si>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</si>
  <si>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</si>
  <si>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</si>
  <si>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</si>
  <si>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</si>
  <si>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</si>
  <si>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</si>
  <si>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</si>
  <si>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</si>
  <si>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</si>
  <si>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</si>
  <si>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</si>
  <si>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</si>
  <si>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</si>
  <si>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</si>
  <si>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</si>
  <si>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</si>
  <si>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</si>
  <si>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</si>
  <si>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</si>
  <si>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</si>
  <si>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</si>
  <si>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</si>
  <si>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</si>
  <si>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</si>
  <si>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</si>
  <si>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</si>
  <si>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</si>
  <si>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</si>
  <si>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</si>
  <si>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</si>
  <si>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</si>
  <si>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</si>
  <si>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</si>
  <si>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</si>
  <si>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</si>
  <si>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</si>
  <si>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</si>
  <si>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</si>
  <si>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</si>
  <si>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</si>
  <si>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</si>
  <si>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</si>
  <si>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</si>
  <si>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</si>
  <si>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</si>
  <si>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</si>
  <si>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</si>
  <si>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</si>
  <si>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</si>
  <si>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</si>
  <si>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</si>
  <si>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</si>
  <si>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</si>
  <si>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</si>
  <si>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</si>
  <si>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</si>
  <si>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</si>
  <si>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</si>
  <si>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</si>
  <si>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</si>
  <si>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</si>
  <si>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</si>
  <si>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</si>
  <si>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</si>
  <si>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</si>
  <si>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</si>
  <si>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</si>
  <si>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</si>
  <si>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</si>
  <si>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</si>
  <si>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</si>
  <si>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</si>
  <si>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</si>
  <si>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</si>
  <si>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</si>
  <si>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</si>
  <si>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</si>
  <si>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</si>
  <si>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</si>
  <si>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</si>
  <si>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</si>
  <si>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</si>
  <si>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</si>
  <si>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</si>
  <si>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</si>
  <si>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</si>
  <si>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</si>
  <si>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</si>
  <si>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</si>
  <si>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</si>
  <si>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</si>
  <si>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</si>
  <si>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</si>
  <si>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</si>
  <si>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</si>
  <si>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</si>
  <si>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</si>
  <si>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</si>
  <si>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</si>
  <si>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</si>
  <si>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</si>
  <si>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</si>
  <si>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</si>
  <si>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</si>
  <si>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</si>
  <si>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</si>
  <si>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</si>
  <si>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</si>
  <si>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</si>
  <si>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</si>
  <si>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</si>
  <si>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</si>
  <si>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</si>
  <si>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</si>
  <si>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</si>
  <si>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</si>
  <si>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</si>
  <si>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</si>
  <si>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</si>
  <si>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</si>
  <si>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</si>
  <si>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</si>
  <si>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</si>
  <si>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</si>
  <si>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</si>
  <si>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</si>
  <si>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</si>
  <si>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</si>
  <si>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</si>
  <si>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</si>
  <si>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</si>
  <si>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</si>
  <si>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</si>
  <si>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</si>
  <si>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</si>
  <si>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</si>
  <si>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</si>
  <si>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</si>
  <si>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</si>
  <si>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</si>
  <si>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</si>
  <si>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</si>
  <si>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</si>
  <si>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</si>
  <si>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</si>
  <si>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</si>
  <si>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</si>
  <si>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</si>
  <si>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</si>
  <si>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</si>
  <si>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</si>
  <si>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</si>
  <si>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</si>
  <si>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</si>
  <si>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</si>
  <si>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</si>
  <si>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</si>
  <si>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</si>
  <si>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</si>
  <si>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</si>
  <si>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</si>
  <si>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</si>
  <si>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</si>
  <si>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</si>
  <si>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</si>
  <si>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</si>
  <si>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</si>
  <si>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</si>
  <si>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</si>
  <si>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</si>
  <si>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</si>
  <si>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</si>
  <si>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</si>
  <si>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</si>
  <si>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</si>
  <si>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</si>
  <si>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</si>
  <si>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</si>
  <si>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</si>
  <si>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</si>
  <si>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</si>
  <si>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</si>
  <si>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</si>
  <si>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</si>
  <si>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</si>
  <si>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</si>
  <si>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</si>
  <si>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</si>
  <si>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</si>
  <si>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</si>
  <si>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</si>
  <si>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</si>
  <si>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</si>
  <si>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</si>
  <si>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</si>
  <si>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</si>
  <si>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</si>
  <si>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</si>
  <si>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</si>
  <si>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</si>
  <si>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</si>
  <si>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</si>
  <si>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</si>
  <si>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</si>
  <si>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</si>
  <si>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</si>
  <si>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</si>
  <si>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</si>
  <si>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</si>
  <si>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</si>
  <si>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</si>
  <si>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</si>
  <si>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</si>
  <si>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</si>
  <si>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</si>
  <si>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</si>
  <si>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</si>
  <si>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</si>
  <si>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</si>
  <si>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</si>
  <si>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</si>
  <si>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</si>
  <si>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</si>
  <si>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</si>
  <si>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</si>
  <si>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</si>
  <si>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</si>
  <si>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</si>
  <si>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</si>
  <si>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</si>
  <si>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</si>
  <si>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</si>
  <si>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</si>
  <si>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</si>
  <si>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</si>
  <si>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</si>
  <si>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</si>
  <si>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</si>
  <si>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</si>
  <si>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</si>
  <si>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</si>
  <si>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</si>
  <si>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</si>
  <si>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</si>
  <si>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</si>
  <si>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</si>
  <si>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</si>
  <si>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</si>
  <si>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</si>
  <si>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</si>
  <si>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</si>
  <si>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</si>
  <si>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</si>
  <si>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</si>
  <si>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</si>
  <si>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</si>
  <si>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</si>
  <si>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</si>
  <si>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</si>
  <si>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</si>
  <si>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</si>
  <si>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</si>
  <si>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</si>
  <si>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</si>
  <si>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</si>
  <si>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</si>
  <si>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</si>
  <si>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</si>
  <si>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</si>
  <si>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</si>
  <si>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</si>
  <si>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</si>
  <si>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</si>
  <si>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</si>
  <si>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</si>
  <si>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</si>
  <si>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</si>
  <si>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</si>
  <si>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</si>
  <si>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</si>
  <si>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</si>
  <si>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</si>
  <si>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</si>
  <si>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</si>
  <si>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</si>
  <si>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</si>
  <si>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</si>
  <si>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</si>
  <si>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</si>
  <si>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</si>
  <si>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</si>
  <si>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</si>
  <si>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</si>
  <si>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</si>
  <si>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</si>
  <si>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</si>
  <si>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</si>
  <si>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</si>
  <si>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</si>
  <si>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</si>
  <si>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</si>
  <si>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</si>
  <si>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</si>
  <si>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</si>
  <si>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</si>
  <si>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</si>
  <si>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</si>
  <si>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</si>
  <si>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</si>
  <si>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</si>
  <si>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</si>
  <si>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</si>
  <si>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</si>
  <si>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</si>
  <si>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</si>
  <si>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</si>
  <si>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</si>
  <si>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</si>
  <si>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</si>
  <si>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</si>
  <si>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</si>
  <si>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</si>
  <si>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</si>
  <si>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</si>
  <si>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</si>
  <si>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</si>
  <si>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</si>
  <si>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</si>
  <si>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</si>
  <si>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</si>
  <si>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</si>
  <si>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</si>
  <si>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</si>
  <si>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</si>
  <si>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</si>
  <si>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</si>
  <si>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</si>
  <si>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</si>
  <si>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</si>
  <si>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</si>
  <si>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</si>
  <si>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</si>
  <si>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</si>
  <si>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</si>
  <si>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</si>
  <si>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</si>
  <si>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</si>
  <si>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</si>
  <si>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</si>
  <si>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</si>
  <si>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</si>
  <si>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</si>
  <si>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</si>
  <si>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</si>
  <si>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</si>
  <si>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</si>
  <si>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</si>
  <si>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</si>
  <si>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</si>
  <si>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</si>
  <si>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</si>
  <si>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</si>
  <si>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</si>
  <si>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</si>
  <si>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</si>
  <si>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</si>
  <si>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</si>
  <si>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</si>
  <si>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</si>
  <si>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</si>
  <si>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</si>
  <si>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</si>
  <si>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</si>
  <si>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</si>
  <si>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</si>
  <si>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</si>
  <si>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</si>
  <si>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</si>
  <si>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</si>
  <si>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</si>
  <si>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</si>
  <si>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</si>
  <si>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</si>
  <si>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</si>
  <si>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</si>
  <si>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</si>
  <si>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</si>
  <si>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</si>
  <si>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</si>
  <si>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</si>
  <si>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</si>
  <si>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</si>
  <si>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</si>
  <si>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</si>
  <si>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</si>
  <si>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</si>
  <si>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</si>
  <si>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</si>
  <si>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</si>
  <si>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</si>
  <si>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</si>
  <si>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</si>
  <si>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</si>
  <si>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</si>
  <si>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</si>
  <si>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</si>
  <si>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</si>
  <si>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</si>
  <si>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</si>
  <si>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</si>
  <si>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</si>
  <si>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</si>
  <si>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</si>
  <si>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</si>
  <si>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</si>
  <si>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</si>
  <si>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</si>
  <si>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</si>
  <si>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</si>
  <si>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</si>
  <si>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</si>
  <si>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</si>
  <si>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</si>
  <si>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</si>
  <si>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</si>
  <si>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</si>
  <si>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</si>
  <si>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</si>
  <si>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</si>
  <si>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</si>
  <si>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</si>
  <si>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</si>
  <si>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</si>
  <si>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</si>
  <si>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</si>
  <si>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</si>
  <si>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</si>
  <si>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</si>
  <si>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</si>
  <si>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</si>
  <si>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</si>
  <si>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</si>
  <si>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</si>
  <si>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</si>
  <si>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</si>
  <si>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</si>
  <si>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</si>
  <si>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</si>
  <si>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</si>
  <si>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</si>
  <si>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</si>
  <si>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</si>
  <si>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</si>
  <si>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</si>
  <si>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</si>
  <si>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</si>
  <si>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</si>
  <si>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</si>
  <si>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</si>
  <si>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</si>
  <si>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</si>
  <si>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</si>
  <si>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</si>
  <si>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</si>
  <si>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</si>
  <si>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</si>
  <si>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</si>
  <si>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</si>
  <si>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</si>
  <si>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</si>
  <si>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</si>
  <si>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</si>
  <si>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</si>
  <si>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</si>
  <si>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</si>
  <si>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</si>
  <si>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</si>
  <si>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</si>
  <si>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</si>
  <si>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</si>
  <si>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</si>
  <si>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</si>
  <si>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</si>
  <si>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</si>
  <si>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</si>
  <si>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</si>
  <si>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</si>
  <si>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</si>
  <si>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</si>
  <si>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</si>
  <si>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</si>
  <si>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</si>
  <si>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</si>
  <si>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</si>
  <si>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</si>
  <si>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</si>
  <si>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</si>
  <si>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</si>
  <si>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</si>
  <si>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</si>
  <si>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</si>
  <si>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</si>
  <si>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</si>
  <si>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</si>
  <si>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</si>
  <si>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</si>
  <si>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</si>
  <si>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</si>
  <si>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</si>
  <si>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</si>
  <si>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</si>
  <si>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</si>
  <si>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</si>
  <si>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</si>
  <si>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</si>
  <si>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</si>
  <si>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</si>
  <si>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</si>
  <si>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</si>
  <si>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</si>
  <si>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</si>
  <si>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</si>
  <si>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</si>
  <si>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</si>
  <si>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</si>
  <si>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</si>
  <si>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</si>
  <si>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</si>
  <si>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</si>
  <si>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</si>
  <si>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</si>
  <si>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</si>
  <si>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</si>
  <si>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</si>
  <si>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</si>
  <si>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</si>
  <si>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</si>
  <si>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</si>
  <si>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</si>
  <si>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</si>
  <si>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</si>
  <si>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</si>
  <si>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</si>
  <si>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</si>
  <si>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</si>
  <si>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</si>
  <si>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</si>
  <si>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</si>
  <si>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</si>
  <si>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</si>
  <si>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</si>
  <si>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</si>
  <si>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</si>
  <si>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</si>
  <si>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</si>
  <si>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</si>
  <si>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</si>
  <si>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</si>
  <si>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</si>
  <si>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</si>
  <si>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</si>
  <si>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</si>
  <si>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</si>
  <si>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</si>
  <si>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</si>
  <si>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</si>
  <si>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</si>
  <si>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</si>
  <si>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</si>
  <si>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</si>
  <si>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</si>
  <si>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</si>
  <si>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</si>
  <si>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</si>
  <si>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</si>
  <si>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</si>
  <si>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</si>
  <si>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</si>
  <si>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</si>
  <si>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</si>
  <si>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</si>
  <si>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</si>
  <si>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</si>
  <si>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</si>
  <si>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</si>
  <si>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</si>
  <si>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</si>
  <si>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</si>
  <si>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</si>
  <si>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</si>
  <si>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</si>
  <si>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</si>
  <si>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</si>
  <si>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</si>
  <si>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</si>
  <si>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</si>
  <si>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</si>
  <si>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</si>
  <si>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</si>
  <si>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</si>
  <si>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</si>
  <si>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</si>
  <si>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</si>
  <si>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</si>
  <si>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</si>
  <si>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</si>
  <si>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</si>
  <si>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</si>
  <si>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</si>
  <si>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</si>
  <si>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</si>
  <si>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</si>
  <si>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</si>
  <si>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</si>
  <si>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</si>
  <si>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</si>
  <si>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</si>
  <si>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</si>
  <si>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</si>
  <si>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</si>
  <si>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</si>
  <si>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</si>
  <si>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</si>
  <si>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</si>
  <si>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</si>
  <si>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</si>
  <si>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</si>
  <si>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</si>
  <si>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</si>
  <si>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</si>
  <si>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</si>
  <si>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</si>
  <si>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</si>
  <si>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</si>
  <si>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</si>
  <si>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</si>
  <si>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</si>
  <si>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</si>
  <si>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</si>
  <si>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</si>
  <si>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</si>
  <si>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</si>
  <si>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</si>
  <si>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</si>
  <si>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</si>
  <si>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</si>
  <si>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</si>
  <si>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</si>
  <si>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</si>
  <si>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</si>
  <si>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</si>
  <si>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</si>
  <si>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</si>
  <si>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</si>
  <si>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</si>
  <si>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</si>
  <si>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</si>
  <si>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</si>
  <si>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</si>
  <si>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</si>
  <si>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</si>
  <si>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</si>
  <si>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</si>
  <si>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</si>
  <si>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</si>
  <si>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</si>
  <si>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</si>
  <si>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</si>
  <si>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</si>
  <si>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</si>
  <si>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</si>
  <si>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</si>
  <si>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</si>
  <si>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</si>
  <si>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</si>
  <si>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</si>
  <si>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</si>
  <si>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</si>
  <si>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</si>
  <si>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</si>
  <si>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</si>
  <si>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</si>
  <si>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</si>
  <si>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</si>
  <si>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</si>
  <si>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</si>
  <si>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</si>
  <si>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</si>
  <si>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</si>
  <si>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</si>
  <si>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</si>
  <si>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</si>
  <si>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</si>
  <si>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</si>
  <si>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</si>
  <si>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</si>
  <si>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</si>
  <si>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</si>
  <si>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</si>
  <si>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</si>
  <si>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</si>
  <si>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</si>
  <si>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</si>
  <si>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</si>
  <si>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</si>
  <si>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</si>
  <si>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</si>
  <si>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</si>
  <si>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</si>
  <si>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</si>
  <si>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</si>
  <si>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</si>
  <si>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</si>
  <si>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</si>
  <si>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</si>
  <si>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</si>
  <si>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</si>
  <si>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</si>
  <si>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</si>
  <si>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</si>
  <si>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</si>
  <si>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</si>
  <si>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</si>
  <si>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</si>
  <si>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</si>
  <si>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</si>
  <si>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</si>
  <si>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</si>
  <si>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</si>
  <si>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</si>
  <si>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</si>
  <si>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</si>
  <si>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</si>
  <si>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</si>
  <si>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</si>
  <si>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</si>
  <si>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</si>
  <si>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</si>
  <si>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</si>
  <si>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</si>
  <si>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</si>
  <si>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</si>
  <si>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</si>
  <si>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</si>
  <si>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</si>
  <si>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</si>
  <si>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</si>
  <si>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</si>
  <si>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</si>
  <si>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</si>
  <si>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</si>
  <si>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</si>
  <si>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</si>
  <si>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</si>
  <si>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</si>
  <si>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</si>
  <si>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</si>
  <si>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</si>
  <si>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</si>
  <si>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</si>
  <si>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</si>
  <si>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</si>
  <si>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</si>
  <si>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</si>
  <si>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</si>
  <si>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</si>
  <si>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</si>
  <si>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</si>
  <si>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</si>
  <si>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</si>
  <si>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</si>
  <si>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</si>
  <si>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</si>
  <si>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</si>
  <si>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</si>
  <si>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</si>
  <si>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</si>
  <si>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</si>
  <si>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</si>
  <si>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</si>
  <si>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</si>
  <si>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</si>
  <si>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</si>
  <si>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</si>
  <si>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</si>
  <si>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</si>
  <si>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</si>
  <si>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</si>
  <si>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</si>
  <si>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</si>
  <si>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</si>
  <si>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</si>
  <si>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</si>
  <si>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</si>
  <si>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</si>
  <si>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</si>
  <si>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</si>
  <si>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</si>
  <si>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</si>
  <si>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</si>
  <si>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</si>
  <si>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</si>
  <si>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</si>
  <si>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</si>
  <si>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</si>
  <si>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</si>
  <si>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</si>
  <si>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</si>
  <si>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</si>
  <si>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</si>
  <si>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</si>
  <si>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</si>
  <si>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</si>
  <si>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</si>
  <si>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</si>
  <si>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</si>
  <si>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</si>
  <si>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</si>
  <si>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</si>
  <si>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</si>
  <si>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</si>
  <si>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</si>
  <si>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</si>
  <si>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</si>
  <si>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</si>
  <si>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</si>
  <si>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</si>
  <si>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</si>
  <si>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</si>
  <si>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</si>
  <si>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</si>
  <si>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</si>
  <si>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</si>
  <si>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</si>
  <si>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</si>
  <si>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</si>
  <si>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</si>
  <si>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</si>
  <si>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</si>
  <si>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</si>
  <si>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</si>
  <si>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</si>
  <si>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</si>
  <si>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</si>
  <si>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</si>
  <si>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</si>
  <si>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</si>
  <si>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</si>
  <si>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</si>
  <si>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</si>
  <si>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</si>
  <si>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</si>
  <si>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</si>
  <si>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</si>
  <si>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</si>
  <si>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</si>
  <si>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</si>
  <si>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</si>
  <si>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</si>
  <si>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</si>
  <si>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</si>
  <si>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</si>
  <si>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</si>
  <si>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</si>
  <si>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</si>
  <si>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</si>
  <si>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</si>
  <si>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</si>
  <si>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</si>
  <si>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</si>
  <si>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</si>
  <si>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</si>
  <si>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</si>
  <si>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</si>
  <si>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</si>
  <si>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</si>
  <si>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</si>
  <si>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</si>
  <si>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</si>
  <si>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</si>
  <si>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</si>
  <si>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</si>
  <si>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</si>
  <si>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</si>
  <si>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</si>
  <si>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</si>
  <si>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</si>
  <si>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</si>
  <si>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</si>
  <si>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</si>
  <si>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</si>
  <si>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</si>
  <si>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</si>
  <si>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</si>
  <si>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</si>
  <si>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</si>
  <si>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</si>
  <si>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</si>
  <si>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</si>
  <si>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</si>
  <si>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</si>
  <si>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</si>
  <si>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</si>
  <si>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</si>
  <si>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</si>
  <si>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</si>
  <si>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</si>
  <si>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</si>
  <si>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</si>
  <si>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</si>
  <si>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</si>
  <si>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</si>
  <si>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</si>
  <si>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</si>
  <si>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</si>
  <si>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</si>
  <si>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</si>
  <si>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</si>
  <si>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</si>
  <si>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</si>
  <si>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</si>
  <si>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</si>
  <si>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</si>
  <si>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</si>
  <si>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</si>
  <si>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</si>
  <si>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</si>
  <si>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</si>
  <si>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</si>
  <si>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</si>
  <si>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</si>
  <si>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</si>
  <si>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</si>
  <si>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</si>
  <si>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</si>
  <si>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</si>
  <si>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</si>
  <si>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</si>
  <si>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</si>
  <si>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</si>
  <si>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</si>
  <si>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</si>
  <si>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</si>
  <si>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</si>
  <si>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</si>
  <si>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</si>
  <si>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</si>
  <si>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</si>
  <si>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</si>
  <si>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</si>
  <si>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</si>
  <si>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</si>
  <si>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</si>
  <si>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</si>
  <si>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</si>
  <si>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</si>
  <si>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</si>
  <si>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</si>
  <si>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</si>
  <si>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</si>
  <si>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</si>
  <si>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</si>
  <si>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</si>
  <si>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</si>
  <si>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</si>
  <si>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</si>
  <si>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</si>
  <si>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</si>
  <si>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</si>
  <si>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</si>
  <si>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</si>
  <si>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</si>
  <si>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</si>
  <si>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</si>
  <si>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</si>
  <si>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</si>
  <si>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</si>
  <si>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</si>
  <si>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</si>
  <si>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</si>
  <si>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</si>
  <si>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</si>
  <si>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</si>
  <si>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</si>
  <si>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</si>
  <si>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</si>
  <si>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</si>
  <si>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</si>
  <si>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</si>
  <si>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</si>
  <si>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</si>
  <si>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</si>
  <si>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</si>
  <si>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</si>
  <si>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</si>
  <si>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</si>
  <si>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</si>
  <si>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</si>
  <si>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</si>
  <si>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</si>
  <si>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</si>
  <si>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</si>
  <si>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</si>
  <si>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</si>
  <si>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</si>
  <si>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</si>
  <si>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</si>
  <si>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</si>
  <si>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</si>
  <si>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</si>
  <si>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</si>
  <si>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</si>
  <si>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</si>
  <si>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</si>
  <si>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</si>
  <si>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</si>
  <si>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</si>
  <si>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</si>
  <si>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</si>
  <si>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</si>
  <si>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</si>
  <si>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</si>
  <si>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</si>
  <si>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</si>
  <si>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</si>
  <si>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</si>
  <si>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</si>
  <si>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</si>
  <si>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</si>
  <si>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</si>
  <si>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</si>
  <si>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</si>
  <si>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</si>
  <si>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</si>
  <si>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</si>
  <si>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</si>
  <si>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</si>
  <si>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</si>
  <si>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</si>
  <si>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</si>
  <si>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</si>
  <si>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</si>
  <si>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</si>
  <si>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</si>
  <si>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</si>
  <si>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</si>
  <si>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</si>
  <si>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</si>
  <si>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</si>
  <si>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</si>
  <si>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</si>
  <si>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</si>
  <si>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</si>
  <si>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</si>
  <si>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</si>
  <si>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</si>
  <si>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</si>
  <si>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</si>
  <si>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</si>
  <si>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</si>
  <si>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</si>
  <si>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</si>
  <si>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</si>
  <si>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</si>
  <si>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</si>
  <si>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</si>
  <si>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</si>
  <si>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</si>
  <si>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</si>
  <si>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</si>
  <si>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</si>
  <si>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</si>
  <si>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</si>
  <si>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</si>
  <si>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</si>
  <si>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</si>
  <si>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</si>
  <si>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</si>
  <si>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</si>
  <si>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</si>
  <si>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</si>
  <si>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</si>
  <si>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</si>
  <si>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</si>
  <si>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</si>
  <si>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</si>
  <si>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</si>
  <si>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</si>
  <si>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</si>
  <si>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</si>
  <si>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</si>
  <si>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</si>
  <si>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</si>
  <si>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</si>
  <si>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</si>
  <si>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</si>
  <si>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</si>
  <si>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</si>
  <si>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</si>
  <si>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</si>
  <si>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</si>
  <si>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</si>
  <si>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</si>
  <si>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</si>
  <si>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</si>
  <si>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</si>
  <si>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</si>
  <si>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</si>
  <si>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</si>
  <si>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</si>
  <si>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</si>
  <si>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</si>
  <si>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</si>
  <si>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</si>
  <si>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</si>
  <si>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</si>
  <si>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</si>
  <si>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</si>
  <si>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</si>
  <si>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</si>
  <si>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</si>
  <si>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</si>
  <si>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</si>
  <si>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</si>
  <si>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</si>
  <si>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</si>
  <si>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</si>
  <si>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</si>
  <si>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</si>
  <si>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</si>
  <si>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</si>
  <si>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</si>
  <si>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</si>
  <si>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</si>
  <si>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</si>
  <si>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</si>
  <si>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</si>
  <si>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</si>
  <si>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</si>
  <si>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</si>
  <si>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</si>
  <si>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</si>
  <si>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</si>
  <si>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</si>
  <si>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</si>
  <si>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</si>
  <si>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</si>
  <si>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</si>
  <si>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</si>
  <si>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</si>
  <si>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</si>
  <si>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</si>
  <si>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</si>
  <si>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</si>
  <si>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</si>
  <si>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</si>
  <si>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</si>
  <si>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</si>
  <si>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</si>
  <si>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</si>
  <si>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</si>
  <si>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</si>
  <si>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</si>
  <si>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</si>
  <si>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</si>
  <si>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</si>
  <si>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</si>
  <si>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</si>
  <si>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</si>
  <si>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</si>
  <si>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</si>
  <si>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</si>
  <si>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</si>
  <si>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</si>
  <si>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</si>
  <si>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</si>
  <si>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</si>
  <si>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</si>
  <si>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</si>
  <si>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</si>
  <si>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</si>
  <si>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</si>
  <si>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</si>
  <si>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</si>
  <si>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</si>
  <si>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</si>
  <si>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</si>
  <si>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</si>
  <si>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</si>
  <si>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</si>
  <si>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</si>
  <si>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</si>
  <si>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</si>
  <si>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</si>
  <si>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</si>
  <si>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</si>
  <si>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</si>
  <si>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</si>
  <si>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</si>
  <si>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</si>
  <si>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</si>
  <si>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</si>
  <si>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</si>
  <si>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</si>
  <si>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</si>
  <si>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</si>
  <si>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</si>
  <si>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</si>
  <si>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</si>
  <si>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</si>
  <si>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</si>
  <si>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</si>
  <si>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</si>
  <si>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</si>
  <si>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</si>
  <si>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</si>
  <si>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</si>
  <si>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</si>
  <si>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</si>
  <si>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</si>
  <si>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</si>
  <si>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</si>
  <si>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</si>
  <si>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</si>
  <si>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</si>
  <si>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</si>
  <si>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</si>
  <si>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</si>
  <si>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</si>
  <si>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</si>
  <si>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</si>
  <si>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</si>
  <si>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</si>
  <si>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</si>
  <si>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</si>
  <si>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</si>
  <si>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</si>
  <si>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</si>
  <si>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</si>
  <si>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</si>
  <si>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</si>
  <si>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</si>
  <si>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</si>
  <si>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</si>
  <si>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</si>
  <si>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</si>
  <si>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</si>
  <si>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</si>
  <si>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</si>
  <si>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</si>
  <si>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</si>
  <si>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</si>
  <si>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</si>
  <si>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</si>
  <si>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</si>
  <si>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</si>
  <si>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</si>
  <si>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</si>
  <si>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</si>
  <si>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</si>
  <si>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</si>
  <si>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</si>
  <si>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</si>
  <si>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</si>
  <si>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</si>
  <si>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</si>
  <si>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</si>
  <si>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</si>
  <si>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</si>
  <si>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</si>
  <si>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</si>
  <si>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</si>
  <si>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</si>
  <si>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</si>
  <si>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</si>
  <si>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</si>
  <si>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</si>
  <si>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</si>
  <si>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</si>
  <si>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</si>
  <si>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</si>
  <si>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</si>
  <si>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</si>
  <si>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</si>
  <si>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</si>
  <si>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</si>
  <si>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</si>
  <si>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</si>
  <si>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</si>
  <si>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</si>
  <si>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</si>
  <si>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</si>
  <si>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</si>
  <si>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</si>
  <si>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</si>
  <si>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</si>
  <si>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</si>
  <si>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</si>
  <si>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</si>
  <si>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</si>
  <si>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</si>
  <si>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</si>
  <si>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</si>
  <si>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</si>
  <si>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</si>
  <si>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</si>
  <si>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</si>
  <si>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</si>
  <si>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</si>
  <si>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</si>
  <si>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</si>
  <si>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</si>
  <si>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</si>
  <si>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</si>
  <si>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</si>
  <si>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</si>
  <si>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</si>
  <si>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</si>
  <si>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</si>
  <si>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</si>
  <si>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</si>
  <si>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</si>
  <si>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</si>
  <si>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</si>
  <si>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</si>
  <si>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</si>
  <si>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</si>
  <si>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</si>
  <si>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</si>
  <si>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</si>
  <si>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</si>
  <si>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</si>
  <si>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</si>
  <si>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</si>
  <si>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</si>
  <si>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</si>
  <si>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</si>
  <si>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</si>
  <si>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</si>
  <si>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</si>
  <si>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</si>
  <si>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</si>
  <si>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</si>
  <si>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</si>
  <si>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</si>
  <si>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</si>
  <si>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</si>
  <si>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</si>
  <si>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</si>
  <si>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</si>
  <si>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</si>
  <si>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</si>
  <si>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</si>
  <si>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</si>
  <si>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</si>
  <si>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</si>
  <si>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</si>
  <si>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</si>
  <si>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</si>
  <si>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</si>
  <si>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</si>
  <si>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</si>
  <si>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</si>
  <si>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</si>
  <si>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</si>
  <si>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</si>
  <si>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</si>
  <si>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</si>
  <si>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</si>
  <si>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</si>
  <si>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</si>
  <si>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</si>
  <si>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</si>
  <si>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</si>
  <si>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</si>
  <si>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</si>
  <si>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</si>
  <si>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</si>
  <si>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</si>
  <si>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</si>
  <si>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</si>
  <si>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</si>
  <si>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</si>
  <si>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</si>
  <si>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</si>
  <si>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</si>
  <si>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</si>
  <si>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</si>
  <si>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</si>
  <si>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</si>
  <si>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</si>
  <si>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</si>
  <si>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</si>
  <si>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</si>
  <si>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</si>
  <si>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</si>
  <si>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</si>
  <si>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</si>
  <si>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</si>
  <si>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</si>
  <si>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</si>
  <si>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</si>
  <si>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</si>
  <si>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</si>
  <si>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</si>
  <si>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</si>
  <si>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</si>
  <si>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</si>
  <si>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</si>
  <si>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</si>
  <si>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</si>
  <si>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</si>
  <si>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</si>
  <si>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</si>
  <si>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</si>
  <si>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</si>
  <si>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</si>
  <si>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</si>
  <si>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</si>
  <si>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</si>
  <si>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</si>
  <si>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</si>
  <si>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</si>
  <si>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</si>
  <si>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</si>
  <si>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</si>
  <si>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</si>
  <si>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</si>
  <si>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</si>
  <si>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</si>
  <si>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</si>
  <si>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</si>
  <si>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</si>
  <si>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</si>
  <si>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</si>
  <si>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</si>
  <si>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</si>
  <si>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</si>
  <si>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</si>
  <si>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</si>
  <si>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</si>
  <si>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</si>
  <si>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</si>
  <si>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</si>
  <si>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</si>
  <si>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</si>
  <si>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</si>
  <si>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</si>
  <si>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</si>
  <si>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</si>
  <si>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</si>
  <si>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</si>
  <si>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</si>
  <si>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</si>
  <si>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</si>
  <si>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</si>
  <si>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</si>
  <si>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</si>
  <si>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</si>
  <si>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</si>
  <si>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</si>
  <si>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</si>
  <si>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</si>
  <si>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</si>
  <si>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</si>
  <si>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</si>
  <si>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</si>
  <si>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</si>
  <si>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</si>
  <si>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</si>
  <si>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</si>
  <si>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</si>
  <si>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</si>
  <si>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</si>
  <si>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</si>
  <si>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</si>
  <si>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</si>
  <si>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</si>
  <si>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</si>
  <si>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</si>
  <si>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</si>
  <si>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</si>
  <si>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</si>
  <si>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</si>
  <si>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</si>
  <si>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</si>
  <si>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</si>
  <si>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</si>
  <si>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</si>
  <si>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</si>
  <si>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</si>
  <si>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</si>
  <si>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</si>
  <si>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</si>
  <si>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</si>
  <si>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</si>
  <si>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</si>
  <si>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</si>
  <si>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</si>
  <si>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</si>
  <si>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</si>
  <si>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</si>
  <si>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</si>
  <si>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</si>
  <si>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</si>
  <si>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</si>
  <si>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</si>
  <si>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</si>
  <si>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</si>
  <si>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</si>
  <si>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</si>
  <si>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</si>
  <si>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</si>
  <si>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</si>
  <si>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</si>
  <si>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</si>
  <si>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</si>
  <si>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</si>
  <si>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</si>
  <si>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</si>
  <si>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</si>
  <si>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</si>
  <si>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</si>
  <si>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</si>
  <si>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</si>
  <si>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</si>
  <si>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</si>
  <si>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</si>
  <si>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</si>
  <si>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</si>
  <si>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</si>
  <si>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</si>
  <si>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</si>
  <si>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</si>
  <si>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</si>
  <si>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</si>
  <si>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</si>
  <si>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</si>
  <si>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</si>
  <si>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</si>
  <si>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</si>
  <si>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</si>
  <si>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</si>
  <si>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</si>
  <si>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</si>
  <si>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</si>
  <si>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</si>
  <si>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</si>
  <si>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</si>
  <si>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</si>
  <si>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</si>
  <si>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</si>
  <si>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</si>
  <si>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</si>
  <si>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</si>
  <si>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</si>
  <si>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</si>
  <si>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</si>
  <si>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</si>
  <si>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</si>
  <si>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</si>
  <si>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</si>
  <si>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</si>
  <si>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</si>
  <si>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</si>
  <si>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</si>
  <si>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</si>
  <si>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</si>
  <si>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</si>
  <si>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</si>
  <si>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</si>
  <si>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</si>
  <si>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</si>
  <si>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</si>
  <si>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</si>
  <si>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</si>
  <si>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</si>
  <si>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</si>
  <si>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</si>
  <si>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</si>
  <si>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</si>
  <si>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</si>
  <si>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</si>
  <si>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</si>
  <si>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</si>
  <si>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</si>
  <si>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</si>
  <si>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</si>
  <si>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</si>
  <si>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</si>
  <si>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</si>
  <si>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</si>
  <si>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</si>
  <si>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</si>
  <si>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</si>
  <si>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</si>
  <si>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</si>
  <si>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</si>
  <si>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</si>
  <si>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</si>
  <si>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</si>
  <si>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</si>
  <si>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</si>
  <si>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</si>
  <si>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</si>
  <si>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</si>
  <si>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</si>
  <si>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</si>
  <si>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</si>
  <si>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</si>
  <si>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</si>
  <si>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</si>
  <si>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</si>
  <si>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</si>
  <si>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</si>
  <si>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</si>
  <si>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</si>
  <si>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</si>
  <si>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</si>
  <si>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</si>
  <si>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</si>
  <si>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</si>
  <si>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</si>
  <si>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</si>
  <si>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</si>
  <si>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</si>
  <si>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</si>
  <si>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</si>
  <si>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</si>
  <si>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</si>
  <si>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</si>
  <si>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</si>
  <si>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</si>
  <si>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</si>
  <si>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</si>
  <si>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</si>
  <si>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</si>
  <si>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</si>
  <si>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</si>
  <si>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</si>
  <si>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</si>
  <si>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</si>
  <si>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</si>
  <si>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</si>
  <si>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</si>
  <si>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</si>
  <si>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</si>
  <si>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</si>
  <si>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</si>
  <si>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</si>
  <si>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</si>
  <si>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</si>
  <si>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</si>
  <si>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</si>
  <si>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</si>
  <si>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</si>
  <si>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</si>
  <si>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</si>
  <si>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</si>
  <si>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</si>
  <si>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</si>
  <si>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</si>
  <si>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</si>
  <si>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</si>
  <si>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</si>
  <si>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</si>
  <si>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</si>
  <si>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</si>
  <si>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</si>
  <si>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</si>
  <si>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</si>
  <si>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</si>
  <si>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</si>
  <si>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</si>
  <si>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</si>
  <si>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</si>
  <si>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</si>
  <si>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</si>
  <si>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</si>
  <si>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</si>
  <si>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</si>
  <si>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</si>
  <si>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</si>
  <si>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</si>
  <si>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</si>
  <si>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</si>
  <si>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</si>
  <si>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</si>
  <si>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</si>
  <si>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</si>
  <si>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</si>
  <si>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</si>
  <si>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</si>
  <si>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</si>
  <si>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</si>
  <si>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</si>
  <si>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</si>
  <si>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</si>
  <si>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</si>
  <si>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</si>
  <si>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</si>
  <si>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</si>
  <si>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</si>
  <si>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</si>
  <si>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</si>
  <si>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</si>
  <si>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</si>
  <si>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</si>
  <si>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</si>
  <si>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</si>
  <si>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</si>
  <si>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</si>
  <si>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</si>
  <si>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</si>
  <si>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</si>
  <si>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</si>
  <si>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</si>
  <si>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</si>
  <si>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</si>
  <si>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</si>
  <si>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</si>
  <si>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</si>
  <si>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</si>
  <si>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</si>
  <si>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</si>
  <si>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</si>
  <si>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</si>
  <si>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</si>
  <si>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</si>
  <si>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</si>
  <si>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</si>
  <si>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</si>
  <si>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</si>
  <si>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</si>
  <si>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</si>
  <si>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</si>
  <si>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</si>
  <si>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</si>
  <si>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</si>
  <si>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</si>
  <si>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</si>
  <si>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</si>
  <si>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</si>
  <si>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</si>
  <si>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</si>
  <si>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</si>
  <si>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</si>
  <si>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</si>
  <si>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</si>
  <si>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</si>
  <si>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</si>
  <si>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</si>
  <si>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</si>
  <si>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</si>
  <si>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</si>
  <si>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</si>
  <si>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</si>
  <si>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</si>
  <si>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</si>
  <si>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</si>
  <si>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</si>
  <si>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</si>
  <si>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</si>
  <si>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</si>
  <si>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</si>
  <si>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</si>
  <si>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</si>
  <si>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</si>
  <si>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</si>
  <si>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</si>
  <si>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</si>
  <si>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</si>
  <si>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</si>
  <si>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</si>
  <si>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</si>
  <si>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</si>
  <si>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</si>
  <si>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</si>
  <si>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</si>
  <si>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</si>
  <si>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</si>
  <si>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</si>
  <si>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</si>
  <si>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</si>
  <si>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</si>
  <si>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</si>
  <si>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</si>
  <si>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</si>
  <si>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</si>
  <si>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</si>
  <si>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</si>
  <si>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</si>
  <si>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</si>
  <si>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</si>
  <si>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</si>
  <si>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</si>
  <si>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</si>
  <si>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</si>
  <si>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</si>
  <si>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</si>
  <si>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</si>
  <si>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</si>
  <si>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</si>
  <si>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</si>
  <si>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</si>
  <si>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</si>
  <si>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</si>
  <si>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</si>
  <si>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</si>
  <si>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</si>
  <si>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</si>
  <si>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</si>
  <si>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</si>
  <si>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</si>
  <si>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</si>
  <si>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</si>
  <si>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</si>
  <si>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</si>
  <si>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</si>
  <si>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</si>
  <si>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</si>
  <si>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</si>
  <si>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</si>
  <si>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</si>
  <si>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</si>
  <si>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</si>
  <si>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</si>
  <si>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</si>
  <si>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</si>
  <si>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</si>
  <si>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</si>
  <si>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</si>
  <si>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</si>
  <si>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</si>
  <si>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</si>
  <si>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</si>
  <si>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</si>
  <si>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</si>
  <si>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</si>
  <si>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</si>
  <si>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</si>
  <si>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</si>
  <si>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</si>
  <si>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</si>
  <si>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</si>
  <si>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</si>
  <si>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</si>
  <si>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</si>
  <si>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</si>
  <si>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</si>
  <si>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</si>
  <si>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</si>
  <si>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</si>
  <si>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</si>
  <si>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</si>
  <si>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</si>
  <si>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</si>
  <si>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</si>
  <si>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</si>
  <si>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</si>
  <si>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</si>
  <si>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</si>
  <si>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</si>
  <si>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</si>
  <si>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</si>
  <si>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</si>
  <si>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</si>
  <si>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</si>
  <si>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</si>
  <si>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</si>
  <si>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</si>
  <si>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</si>
  <si>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</si>
  <si>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</si>
  <si>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</si>
  <si>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</si>
  <si>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</si>
  <si>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</si>
  <si>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</si>
  <si>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</si>
  <si>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</si>
  <si>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</si>
  <si>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</si>
  <si>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</si>
  <si>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</si>
  <si>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</si>
  <si>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</si>
  <si>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</si>
  <si>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</si>
  <si>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</si>
  <si>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</si>
  <si>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</si>
  <si>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</si>
  <si>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</si>
  <si>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</si>
  <si>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</si>
  <si>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</si>
  <si>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</si>
  <si>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</si>
  <si>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</si>
  <si>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</si>
  <si>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</si>
  <si>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</si>
  <si>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</si>
  <si>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</si>
  <si>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</si>
  <si>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</si>
  <si>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</si>
  <si>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</si>
  <si>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</si>
  <si>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</si>
  <si>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</si>
  <si>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</si>
  <si>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</si>
  <si>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</si>
  <si>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</si>
  <si>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</si>
  <si>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</si>
  <si>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</si>
  <si>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</si>
  <si>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</si>
  <si>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</si>
  <si>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</si>
  <si>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</si>
  <si>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</si>
  <si>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</si>
  <si>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</si>
  <si>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</si>
  <si>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</si>
  <si>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</si>
  <si>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</si>
  <si>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</si>
  <si>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</si>
  <si>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</si>
  <si>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</si>
  <si>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</si>
  <si>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</si>
  <si>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</si>
  <si>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</si>
  <si>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</si>
  <si>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</si>
  <si>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</si>
  <si>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</si>
  <si>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</si>
  <si>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</si>
  <si>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</si>
  <si>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</si>
  <si>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</si>
  <si>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</si>
  <si>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</si>
  <si>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</si>
  <si>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</si>
  <si>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</si>
  <si>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</si>
  <si>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</si>
  <si>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</si>
  <si>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</si>
  <si>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</si>
  <si>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</si>
  <si>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</si>
  <si>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</si>
  <si>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</si>
  <si>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</si>
  <si>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</si>
  <si>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</si>
  <si>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</si>
  <si>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</si>
  <si>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</si>
  <si>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</si>
  <si>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</si>
  <si>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</si>
  <si>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</si>
  <si>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</si>
  <si>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</si>
  <si>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</si>
  <si>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</si>
  <si>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</si>
  <si>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</si>
  <si>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</si>
  <si>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</si>
  <si>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</si>
  <si>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</si>
  <si>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</si>
  <si>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</si>
  <si>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</si>
  <si>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</si>
  <si>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</si>
  <si>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</si>
  <si>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</si>
  <si>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</si>
  <si>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</si>
  <si>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</si>
  <si>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</si>
  <si>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</si>
  <si>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</si>
  <si>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</si>
  <si>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</si>
  <si>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</si>
  <si>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</si>
  <si>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</si>
  <si>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</si>
  <si>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</si>
  <si>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</si>
  <si>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</si>
  <si>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</si>
  <si>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</si>
  <si>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</si>
  <si>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</si>
  <si>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</si>
  <si>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</si>
  <si>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</si>
  <si>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</si>
  <si>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</si>
  <si>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</si>
  <si>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</si>
  <si>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</si>
  <si>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</si>
  <si>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</si>
  <si>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</si>
  <si>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</si>
  <si>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</si>
  <si>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</si>
  <si>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</si>
  <si>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</si>
  <si>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</si>
  <si>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</si>
  <si>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</si>
  <si>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</si>
  <si>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</si>
  <si>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</si>
  <si>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</si>
  <si>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</si>
  <si>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</si>
  <si>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</si>
  <si>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</si>
  <si>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</si>
  <si>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</si>
  <si>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</si>
  <si>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</si>
  <si>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</si>
  <si>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</si>
  <si>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</si>
  <si>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</si>
  <si>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</si>
  <si>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</si>
  <si>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</si>
  <si>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</si>
  <si>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</si>
  <si>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</si>
  <si>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</si>
  <si>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</si>
  <si>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</si>
  <si>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</si>
  <si>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</si>
  <si>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</si>
  <si>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</si>
  <si>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</si>
  <si>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</si>
  <si>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</si>
  <si>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</si>
  <si>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</si>
  <si>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</si>
  <si>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</si>
  <si>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</si>
  <si>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</si>
  <si>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</si>
  <si>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</si>
  <si>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</si>
  <si>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</si>
  <si>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</si>
  <si>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</si>
  <si>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</si>
  <si>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</si>
  <si>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</si>
  <si>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</si>
  <si>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</si>
  <si>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</si>
  <si>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</si>
  <si>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</si>
  <si>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</si>
  <si>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</si>
  <si>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</si>
  <si>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</si>
  <si>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</si>
  <si>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</si>
  <si>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</si>
  <si>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</si>
  <si>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</si>
  <si>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</si>
  <si>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</si>
  <si>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</si>
  <si>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</si>
  <si>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</si>
  <si>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</si>
  <si>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</si>
  <si>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</si>
  <si>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</si>
  <si>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</si>
  <si>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</si>
  <si>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</si>
  <si>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</si>
  <si>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</si>
  <si>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</si>
  <si>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</si>
  <si>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</si>
  <si>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</si>
  <si>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</si>
  <si>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</si>
  <si>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</si>
  <si>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</si>
  <si>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</si>
  <si>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</si>
  <si>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</si>
  <si>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</si>
  <si>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</si>
  <si>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</si>
  <si>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</si>
  <si>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</si>
  <si>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</si>
  <si>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</si>
  <si>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</si>
  <si>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</si>
  <si>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</si>
  <si>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</si>
  <si>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</si>
  <si>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</si>
  <si>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</si>
  <si>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</si>
  <si>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</si>
  <si>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</si>
  <si>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</si>
  <si>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</si>
  <si>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</si>
  <si>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</si>
  <si>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</si>
  <si>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</si>
  <si>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</si>
  <si>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</si>
  <si>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</si>
  <si>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</si>
  <si>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</si>
  <si>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</si>
  <si>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</si>
  <si>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</si>
  <si>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</si>
  <si>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</si>
  <si>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</si>
  <si>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</si>
  <si>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</si>
  <si>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</si>
  <si>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</si>
  <si>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</si>
  <si>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</si>
  <si>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</si>
  <si>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</si>
  <si>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</si>
  <si>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</si>
  <si>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</si>
  <si>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</si>
  <si>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</si>
  <si>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</si>
  <si>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</si>
  <si>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</si>
  <si>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</si>
  <si>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</si>
  <si>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</si>
  <si>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</si>
  <si>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</si>
  <si>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</si>
  <si>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</si>
  <si>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</si>
  <si>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</si>
  <si>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</si>
  <si>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</si>
  <si>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</si>
  <si>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</si>
  <si>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</si>
  <si>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</si>
  <si>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</si>
  <si>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</si>
  <si>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</si>
  <si>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</si>
  <si>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</si>
  <si>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</si>
  <si>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</si>
  <si>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</si>
  <si>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</si>
  <si>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</si>
  <si>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</si>
  <si>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</si>
  <si>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</si>
  <si>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</si>
  <si>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</si>
  <si>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</si>
  <si>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</si>
  <si>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</si>
  <si>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</si>
  <si>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</si>
  <si>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</si>
  <si>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</si>
  <si>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</si>
  <si>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</si>
  <si>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</si>
  <si>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</si>
  <si>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</si>
  <si>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</si>
  <si>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</si>
  <si>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</si>
  <si>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</si>
  <si>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</si>
  <si>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</si>
  <si>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</si>
  <si>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</si>
  <si>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</si>
  <si>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</si>
  <si>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</si>
  <si>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</si>
  <si>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</si>
  <si>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</si>
  <si>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</si>
  <si>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</si>
  <si>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</si>
  <si>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</si>
  <si>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</si>
  <si>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</si>
  <si>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</si>
  <si>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</si>
  <si>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</si>
  <si>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</si>
  <si>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</si>
  <si>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</si>
  <si>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</si>
  <si>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</si>
  <si>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</si>
  <si>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</si>
  <si>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</si>
  <si>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</si>
  <si>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</si>
  <si>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</si>
  <si>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</si>
  <si>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</si>
  <si>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</si>
  <si>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</si>
  <si>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</si>
  <si>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</si>
  <si>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</si>
  <si>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</si>
  <si>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</si>
  <si>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</si>
  <si>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</si>
  <si>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</si>
  <si>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</si>
  <si>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</si>
  <si>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</si>
  <si>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</si>
  <si>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</si>
  <si>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</si>
  <si>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</si>
  <si>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</si>
  <si>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</si>
  <si>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</si>
  <si>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</si>
  <si>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</si>
  <si>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</si>
  <si>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</si>
  <si>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</si>
  <si>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</si>
  <si>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</si>
  <si>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</si>
  <si>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</si>
  <si>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</si>
  <si>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</si>
  <si>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</si>
  <si>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</si>
  <si>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</si>
  <si>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</si>
  <si>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</si>
  <si>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</si>
  <si>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</si>
  <si>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</si>
  <si>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</si>
  <si>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</si>
  <si>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</si>
  <si>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</si>
  <si>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</si>
  <si>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</si>
  <si>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</si>
  <si>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</si>
  <si>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</si>
  <si>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</si>
  <si>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</si>
  <si>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</si>
  <si>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</si>
  <si>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</si>
  <si>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</si>
  <si>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</si>
  <si>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</si>
  <si>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</si>
  <si>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</si>
  <si>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</si>
  <si>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</si>
  <si>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</si>
  <si>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</si>
  <si>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</si>
  <si>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</si>
  <si>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</si>
  <si>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</si>
  <si>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</si>
  <si>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</si>
  <si>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</si>
  <si>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</si>
  <si>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</si>
  <si>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</si>
  <si>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</si>
  <si>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</si>
  <si>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</si>
  <si>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</si>
  <si>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</si>
  <si>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</si>
  <si>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</si>
  <si>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</si>
  <si>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</si>
  <si>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</si>
  <si>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</si>
  <si>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</si>
  <si>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</si>
  <si>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</si>
  <si>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</si>
  <si>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</si>
  <si>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</si>
  <si>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</si>
  <si>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</si>
  <si>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</si>
  <si>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</si>
  <si>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</si>
  <si>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</si>
  <si>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</si>
  <si>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</si>
  <si>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</si>
  <si>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</si>
  <si>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</si>
  <si>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</si>
  <si>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</si>
  <si>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</si>
  <si>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</si>
  <si>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</si>
  <si>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</si>
  <si>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</si>
  <si>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</si>
  <si>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</si>
  <si>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</si>
  <si>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</si>
  <si>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</si>
  <si>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</si>
  <si>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</si>
  <si>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</si>
  <si>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</si>
  <si>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</si>
  <si>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</si>
  <si>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</si>
  <si>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</si>
  <si>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</si>
  <si>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</si>
  <si>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</si>
  <si>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</si>
  <si>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</si>
  <si>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</si>
  <si>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</si>
  <si>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</si>
  <si>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</si>
  <si>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</si>
  <si>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</si>
  <si>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</si>
  <si>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</si>
  <si>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</si>
  <si>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</si>
  <si>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</si>
  <si>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</si>
  <si>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</si>
  <si>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</si>
  <si>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</si>
  <si>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</si>
  <si>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</si>
  <si>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</si>
  <si>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</si>
  <si>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</si>
  <si>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</si>
  <si>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</si>
  <si>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</si>
  <si>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</si>
  <si>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</si>
  <si>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</si>
  <si>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</si>
  <si>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</si>
  <si>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</si>
  <si>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</si>
  <si>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</si>
  <si>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</si>
  <si>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</si>
  <si>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</si>
  <si>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</si>
  <si>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</si>
  <si>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</si>
  <si>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</si>
  <si>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</si>
  <si>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</si>
  <si>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</si>
  <si>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</si>
  <si>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</si>
  <si>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</si>
  <si>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</si>
  <si>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</si>
  <si>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</si>
  <si>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</si>
  <si>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</si>
  <si>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</si>
  <si>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</si>
  <si>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</si>
  <si>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</si>
  <si>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</si>
  <si>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</si>
  <si>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</si>
  <si>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</si>
  <si>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</si>
  <si>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</si>
  <si>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</si>
  <si>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</si>
  <si>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</si>
  <si>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</si>
  <si>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</si>
  <si>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</si>
  <si>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</si>
  <si>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</si>
  <si>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</si>
  <si>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</si>
  <si>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</si>
  <si>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</si>
  <si>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</si>
  <si>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</si>
  <si>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</si>
  <si>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</si>
  <si>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</si>
  <si>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</si>
  <si>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</si>
  <si>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</si>
  <si>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</si>
  <si>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</si>
  <si>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</si>
  <si>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</si>
  <si>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</si>
  <si>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</si>
  <si>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</si>
  <si>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</si>
  <si>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</si>
  <si>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</si>
  <si>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</si>
  <si>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</si>
  <si>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</si>
  <si>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</si>
  <si>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</si>
  <si>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</si>
  <si>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</si>
  <si>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</si>
  <si>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</si>
  <si>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</si>
  <si>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</si>
  <si>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</si>
  <si>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</si>
  <si>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</si>
  <si>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</si>
  <si>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</si>
  <si>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</si>
  <si>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</si>
  <si>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</si>
  <si>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</si>
  <si>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</si>
  <si>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</si>
  <si>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</si>
  <si>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</si>
  <si>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</si>
  <si>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</si>
  <si>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</si>
  <si>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</si>
  <si>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</si>
  <si>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</si>
  <si>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</si>
  <si>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</si>
  <si>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</si>
  <si>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</si>
  <si>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</si>
  <si>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</si>
  <si>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</si>
  <si>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</si>
  <si>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</si>
  <si>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</si>
  <si>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</si>
  <si>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</si>
  <si>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</si>
  <si>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</si>
  <si>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</si>
  <si>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</si>
  <si>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</si>
  <si>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</si>
  <si>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</si>
  <si>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</si>
  <si>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</si>
  <si>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</si>
  <si>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</si>
  <si>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</si>
  <si>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</si>
  <si>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</si>
  <si>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</si>
  <si>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</si>
  <si>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</si>
  <si>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</si>
  <si>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</si>
  <si>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</si>
  <si>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</si>
  <si>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</si>
  <si>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</si>
  <si>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</si>
  <si>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</si>
  <si>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</si>
  <si>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</si>
  <si>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</si>
  <si>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</si>
  <si>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</si>
  <si>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</si>
  <si>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</si>
  <si>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</si>
  <si>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</si>
  <si>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</si>
  <si>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</si>
  <si>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</si>
  <si>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</si>
  <si>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</si>
  <si>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</si>
  <si>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</si>
  <si>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</si>
  <si>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</si>
  <si>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</si>
  <si>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</si>
  <si>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</si>
  <si>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</si>
  <si>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</si>
  <si>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</si>
  <si>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</si>
  <si>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</si>
  <si>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</si>
  <si>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</si>
  <si>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</si>
  <si>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</si>
  <si>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</si>
  <si>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</si>
  <si>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</si>
  <si>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</si>
  <si>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</si>
  <si>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</si>
  <si>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</si>
  <si>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</si>
  <si>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</si>
  <si>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</si>
  <si>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</si>
  <si>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</si>
  <si>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</si>
  <si>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</si>
  <si>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</si>
  <si>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</si>
  <si>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</si>
  <si>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</si>
  <si>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</si>
  <si>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</si>
  <si>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</si>
  <si>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</si>
  <si>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</si>
  <si>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</si>
  <si>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</si>
  <si>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</si>
  <si>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</si>
  <si>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</si>
  <si>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</si>
  <si>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</si>
  <si>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</si>
  <si>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</si>
  <si>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</si>
  <si>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</si>
  <si>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</si>
  <si>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</si>
  <si>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</si>
  <si>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</si>
  <si>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</si>
  <si>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</si>
  <si>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</si>
  <si>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</si>
  <si>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</si>
  <si>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</si>
  <si>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</si>
  <si>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</si>
  <si>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</si>
  <si>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</si>
  <si>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</si>
  <si>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</si>
  <si>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</si>
  <si>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</si>
  <si>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</si>
  <si>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</si>
  <si>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</si>
  <si>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</si>
  <si>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</si>
  <si>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</si>
  <si>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</si>
  <si>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</si>
  <si>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</si>
  <si>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</si>
  <si>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</si>
  <si>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</si>
  <si>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</si>
  <si>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</si>
  <si>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</si>
  <si>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</si>
  <si>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</si>
  <si>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</si>
  <si>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</si>
  <si>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</si>
  <si>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</si>
  <si>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</si>
  <si>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</si>
  <si>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</si>
  <si>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</si>
  <si>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</si>
  <si>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</si>
  <si>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</si>
  <si>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</si>
  <si>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</si>
  <si>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</si>
  <si>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</si>
  <si>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</si>
  <si>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</si>
  <si>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</si>
  <si>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</si>
  <si>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</si>
  <si>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</si>
  <si>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</si>
  <si>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</si>
  <si>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</si>
  <si>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</si>
  <si>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</si>
  <si>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</si>
  <si>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</si>
  <si>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</si>
  <si>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</si>
  <si>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</si>
  <si>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</si>
  <si>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</si>
  <si>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</si>
  <si>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</si>
  <si>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</si>
  <si>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</si>
  <si>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</si>
  <si>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</si>
  <si>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</si>
  <si>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</si>
  <si>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</si>
  <si>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</si>
  <si>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</si>
  <si>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</si>
  <si>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</si>
  <si>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</si>
  <si>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</si>
  <si>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</si>
  <si>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</si>
  <si>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</si>
  <si>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</si>
  <si>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</si>
  <si>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</si>
  <si>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</si>
  <si>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</si>
  <si>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</si>
  <si>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</si>
  <si>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</si>
  <si>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</si>
  <si>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</si>
  <si>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</si>
  <si>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</si>
  <si>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</si>
  <si>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</si>
  <si>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</si>
  <si>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</si>
  <si>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</si>
  <si>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</si>
  <si>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</si>
  <si>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</si>
  <si>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</si>
  <si>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</si>
  <si>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</si>
  <si>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</si>
  <si>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</si>
  <si>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</si>
  <si>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</si>
  <si>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</si>
  <si>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</si>
  <si>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</si>
  <si>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</si>
  <si>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</si>
  <si>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</si>
  <si>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</si>
  <si>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</si>
  <si>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</si>
  <si>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</si>
  <si>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</si>
  <si>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</si>
  <si>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</si>
  <si>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</si>
  <si>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</si>
  <si>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</si>
  <si>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</si>
  <si>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</si>
  <si>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</si>
  <si>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</si>
  <si>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</si>
  <si>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</si>
  <si>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</si>
  <si>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</si>
  <si>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</si>
  <si>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</si>
  <si>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</si>
  <si>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</si>
  <si>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</si>
  <si>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</si>
  <si>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</si>
  <si>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</si>
  <si>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</si>
  <si>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</si>
  <si>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</si>
  <si>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</si>
  <si>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</si>
  <si>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</si>
  <si>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</si>
  <si>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</si>
  <si>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</si>
  <si>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</si>
  <si>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</si>
  <si>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</si>
  <si>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</si>
  <si>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</si>
  <si>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</si>
  <si>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</si>
  <si>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</si>
  <si>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</si>
  <si>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</si>
  <si>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</si>
  <si>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</si>
  <si>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</si>
  <si>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</si>
  <si>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</si>
  <si>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</si>
  <si>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</si>
  <si>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</si>
  <si>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</si>
  <si>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</si>
  <si>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</si>
  <si>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</si>
  <si>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</si>
  <si>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</si>
  <si>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</si>
  <si>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</si>
  <si>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</si>
  <si>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</si>
  <si>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</si>
  <si>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</si>
  <si>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</si>
  <si>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</si>
  <si>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</si>
  <si>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</si>
  <si>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</si>
  <si>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</si>
  <si>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</si>
  <si>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</si>
  <si>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</si>
  <si>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</si>
  <si>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</si>
  <si>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</si>
  <si>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</si>
  <si>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</si>
  <si>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</si>
  <si>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</si>
  <si>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</si>
  <si>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</si>
  <si>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</si>
  <si>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</si>
  <si>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</si>
  <si>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</si>
  <si>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</si>
  <si>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</si>
  <si>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</si>
  <si>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</si>
  <si>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</si>
  <si>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</si>
  <si>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</si>
  <si>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</si>
  <si>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</si>
  <si>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</si>
  <si>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</si>
  <si>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</si>
  <si>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</si>
  <si>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</si>
  <si>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</si>
  <si>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</si>
  <si>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</si>
  <si>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</si>
  <si>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</si>
  <si>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</si>
  <si>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</si>
  <si>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</si>
  <si>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</si>
  <si>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</si>
  <si>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</si>
  <si>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</si>
  <si>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</si>
  <si>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</si>
  <si>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</si>
  <si>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</si>
  <si>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</si>
  <si>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</si>
  <si>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</si>
  <si>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</si>
  <si>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</si>
  <si>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</si>
  <si>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</si>
  <si>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</si>
  <si>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</si>
  <si>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</si>
  <si>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</si>
  <si>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</si>
  <si>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</si>
  <si>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</si>
  <si>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</si>
  <si>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</si>
  <si>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</si>
  <si>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</si>
  <si>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</si>
  <si>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</si>
  <si>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</si>
  <si>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</si>
  <si>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</si>
  <si>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</si>
  <si>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</si>
  <si>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</si>
  <si>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</si>
  <si>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</si>
  <si>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</si>
  <si>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</si>
  <si>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</si>
  <si>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</si>
  <si>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</si>
  <si>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</si>
  <si>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</si>
  <si>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</si>
  <si>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</si>
  <si>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</si>
  <si>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</si>
  <si>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</si>
  <si>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</si>
  <si>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</si>
  <si>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</si>
  <si>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</si>
  <si>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</si>
  <si>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</si>
  <si>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</si>
  <si>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</si>
  <si>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</si>
  <si>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</si>
  <si>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</si>
  <si>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</si>
  <si>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</si>
  <si>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</si>
  <si>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</si>
  <si>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</si>
  <si>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</si>
  <si>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</si>
  <si>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</si>
  <si>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</si>
  <si>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</si>
  <si>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</si>
  <si>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</si>
  <si>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</si>
  <si>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</si>
  <si>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</si>
  <si>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</si>
  <si>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</si>
  <si>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</si>
  <si>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</si>
  <si>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</si>
  <si>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</si>
  <si>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</si>
  <si>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</si>
  <si>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</si>
  <si>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</si>
  <si>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</si>
  <si>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</si>
  <si>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</si>
  <si>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</si>
  <si>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</si>
  <si>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</si>
  <si>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</si>
  <si>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</si>
  <si>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</si>
  <si>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</si>
  <si>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</si>
  <si>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</si>
  <si>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</si>
  <si>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</si>
  <si>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</si>
  <si>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</si>
  <si>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</si>
  <si>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</si>
  <si>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</si>
  <si>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</si>
  <si>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</si>
  <si>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</si>
  <si>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</si>
  <si>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</si>
  <si>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</si>
  <si>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</si>
  <si>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</si>
  <si>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</si>
  <si>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</si>
  <si>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</si>
  <si>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</si>
  <si>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</si>
  <si>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</si>
  <si>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</si>
  <si>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</si>
  <si>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</si>
  <si>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</si>
  <si>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</si>
  <si>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</si>
  <si>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</si>
  <si>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</si>
  <si>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</si>
  <si>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</si>
  <si>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</si>
  <si>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</si>
  <si>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</si>
  <si>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</si>
  <si>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</si>
  <si>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</si>
  <si>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</si>
  <si>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</si>
  <si>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</si>
  <si>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</si>
  <si>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</si>
  <si>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</si>
  <si>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</si>
  <si>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</si>
  <si>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</si>
  <si>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</si>
  <si>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</si>
  <si>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</si>
  <si>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</si>
  <si>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</si>
  <si>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</si>
  <si>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</si>
  <si>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</si>
  <si>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</si>
  <si>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</si>
  <si>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</si>
  <si>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</si>
  <si>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</si>
  <si>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</si>
  <si>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</si>
  <si>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</si>
  <si>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</si>
  <si>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</si>
  <si>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</si>
  <si>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</si>
  <si>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</si>
  <si>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</si>
  <si>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</si>
  <si>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</si>
  <si>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</si>
  <si>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</si>
  <si>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</si>
  <si>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</si>
  <si>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</si>
  <si>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</si>
  <si>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</si>
  <si>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</si>
  <si>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</si>
  <si>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</si>
  <si>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</si>
  <si>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</si>
  <si>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</si>
  <si>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</si>
  <si>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</si>
  <si>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</si>
  <si>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</si>
  <si>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</si>
  <si>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</si>
  <si>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</si>
  <si>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</si>
  <si>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</si>
  <si>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</si>
  <si>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</si>
  <si>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</si>
  <si>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</si>
  <si>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</si>
  <si>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</si>
  <si>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</si>
  <si>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</si>
  <si>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</si>
  <si>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</si>
  <si>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</si>
  <si>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</si>
  <si>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</si>
  <si>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</si>
  <si>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</si>
  <si>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</si>
  <si>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</si>
  <si>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</si>
  <si>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</si>
  <si>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</si>
  <si>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</si>
  <si>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</si>
  <si>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</si>
  <si>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</si>
  <si>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</si>
  <si>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</si>
  <si>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</si>
  <si>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</si>
  <si>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</si>
  <si>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</si>
  <si>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</si>
  <si>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</si>
  <si>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</si>
  <si>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</si>
  <si>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</si>
  <si>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</si>
  <si>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</si>
  <si>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</si>
  <si>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</si>
  <si>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</si>
  <si>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</si>
  <si>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</si>
  <si>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</si>
  <si>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</si>
  <si>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</si>
  <si>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</si>
  <si>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</si>
  <si>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</si>
  <si>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</si>
  <si>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</si>
  <si>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</si>
  <si>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</si>
  <si>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</si>
  <si>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</si>
  <si>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</si>
  <si>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</si>
  <si>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</si>
  <si>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</si>
  <si>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</si>
  <si>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</si>
  <si>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</si>
  <si>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</si>
  <si>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</si>
  <si>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</si>
  <si>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</si>
  <si>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</si>
  <si>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</si>
  <si>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</si>
  <si>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</si>
  <si>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</si>
  <si>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</si>
  <si>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</si>
  <si>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</si>
  <si>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</si>
  <si>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</si>
  <si>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</si>
  <si>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</si>
  <si>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</si>
  <si>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</si>
  <si>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</si>
  <si>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</si>
  <si>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</si>
  <si>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</si>
  <si>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</si>
  <si>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</si>
  <si>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</si>
  <si>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</si>
  <si>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</si>
  <si>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</si>
  <si>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</si>
  <si>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</si>
  <si>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</si>
  <si>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</si>
  <si>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</si>
  <si>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</si>
  <si>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</si>
  <si>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</si>
  <si>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</si>
  <si>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</si>
  <si>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</si>
  <si>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</si>
  <si>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</si>
  <si>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</si>
  <si>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</si>
  <si>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</si>
  <si>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</si>
  <si>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</si>
  <si>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</si>
  <si>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</si>
  <si>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</si>
  <si>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</si>
  <si>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</si>
  <si>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</si>
  <si>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</si>
  <si>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</si>
  <si>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</si>
  <si>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</si>
  <si>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</si>
  <si>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</si>
  <si>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</si>
  <si>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</si>
  <si>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</si>
  <si>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</si>
  <si>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</si>
  <si>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</si>
  <si>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</si>
  <si>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</si>
  <si>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</si>
  <si>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</si>
  <si>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</si>
  <si>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</si>
  <si>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</si>
  <si>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</si>
  <si>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</si>
  <si>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</si>
  <si>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</si>
  <si>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</si>
  <si>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</si>
  <si>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</si>
  <si>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</si>
  <si>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</si>
  <si>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</si>
  <si>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</si>
  <si>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</si>
  <si>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</si>
  <si>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</si>
  <si>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</si>
  <si>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</si>
  <si>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</si>
  <si>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</si>
  <si>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</si>
  <si>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</si>
  <si>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</si>
  <si>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</si>
  <si>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</si>
  <si>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</si>
  <si>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</si>
  <si>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</si>
  <si>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</si>
  <si>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</si>
  <si>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</si>
  <si>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</si>
  <si>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</si>
  <si>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</si>
  <si>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</si>
  <si>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</si>
  <si>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</si>
  <si>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</si>
  <si>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</si>
  <si>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</si>
  <si>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</si>
  <si>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</si>
  <si>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</si>
  <si>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</si>
  <si>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</si>
  <si>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</si>
  <si>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</si>
  <si>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</si>
  <si>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</si>
  <si>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</si>
  <si>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</si>
  <si>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</si>
  <si>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</si>
  <si>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</si>
  <si>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</si>
  <si>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</si>
  <si>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</si>
  <si>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</si>
  <si>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</si>
  <si>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</si>
  <si>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</si>
  <si>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</si>
  <si>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</si>
  <si>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</si>
  <si>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</si>
  <si>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</si>
  <si>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</si>
  <si>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</si>
  <si>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</si>
  <si>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</si>
  <si>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</si>
  <si>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</si>
  <si>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</si>
  <si>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</si>
  <si>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</si>
  <si>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</si>
  <si>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</si>
  <si>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</si>
  <si>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</si>
  <si>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</si>
  <si>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</si>
  <si>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</si>
  <si>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</si>
  <si>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</si>
  <si>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</si>
  <si>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</si>
  <si>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</si>
  <si>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</si>
  <si>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</si>
  <si>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</si>
  <si>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</si>
  <si>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</si>
  <si>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</si>
  <si>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</si>
  <si>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</si>
  <si>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</si>
  <si>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</si>
  <si>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</si>
  <si>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</si>
  <si>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</si>
  <si>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</si>
  <si>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</si>
  <si>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</si>
  <si>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</si>
  <si>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</si>
  <si>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</si>
  <si>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</si>
  <si>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</si>
  <si>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</si>
  <si>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</si>
  <si>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</si>
  <si>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</si>
  <si>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</si>
  <si>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</si>
  <si>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</si>
  <si>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</si>
  <si>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</si>
  <si>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</si>
  <si>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</si>
  <si>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</si>
  <si>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</si>
  <si>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</si>
  <si>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</si>
  <si>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</si>
  <si>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</si>
  <si>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</si>
  <si>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</si>
  <si>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</si>
  <si>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</si>
  <si>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</si>
  <si>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</si>
  <si>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</si>
  <si>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</si>
  <si>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</si>
  <si>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</si>
  <si>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</si>
  <si>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</si>
  <si>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</si>
  <si>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</si>
  <si>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</si>
  <si>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</si>
  <si>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</si>
  <si>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</si>
  <si>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</si>
  <si>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</si>
  <si>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</si>
  <si>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</si>
  <si>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</si>
  <si>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</si>
  <si>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</si>
  <si>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</si>
  <si>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</si>
  <si>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</si>
  <si>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</si>
  <si>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</si>
  <si>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</si>
  <si>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</si>
  <si>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</si>
  <si>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</si>
  <si>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</si>
  <si>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</si>
  <si>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</si>
  <si>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</si>
  <si>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</si>
  <si>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</si>
  <si>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</si>
  <si>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</si>
  <si>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</si>
  <si>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</si>
  <si>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</si>
  <si>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</si>
  <si>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</si>
  <si>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</si>
  <si>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</si>
  <si>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</si>
  <si>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</si>
  <si>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</si>
  <si>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</si>
  <si>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</si>
  <si>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</si>
  <si>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</si>
  <si>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</si>
  <si>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</si>
  <si>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</si>
  <si>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</si>
  <si>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</si>
  <si>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</si>
  <si>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</si>
  <si>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</si>
  <si>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</si>
  <si>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</si>
  <si>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</si>
  <si>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</si>
  <si>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</si>
  <si>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</si>
  <si>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</si>
  <si>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</si>
  <si>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</si>
  <si>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</si>
  <si>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</si>
  <si>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</si>
  <si>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</si>
  <si>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</si>
  <si>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</si>
  <si>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</si>
  <si>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</si>
  <si>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</si>
  <si>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</si>
  <si>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</si>
  <si>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</si>
  <si>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</si>
  <si>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</si>
  <si>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</si>
  <si>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</si>
  <si>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</si>
  <si>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</si>
  <si>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</si>
  <si>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</si>
  <si>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</si>
  <si>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</si>
  <si>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</si>
  <si>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</si>
  <si>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</si>
  <si>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</si>
  <si>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</si>
  <si>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</si>
  <si>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</si>
  <si>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</si>
  <si>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</si>
  <si>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</si>
  <si>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</si>
  <si>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</si>
  <si>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</si>
  <si>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</si>
  <si>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</si>
  <si>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</si>
  <si>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</si>
  <si>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</si>
  <si>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</si>
  <si>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</si>
  <si>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</si>
  <si>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</si>
  <si>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</si>
  <si>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</si>
  <si>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</si>
  <si>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</si>
  <si>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</si>
  <si>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</si>
  <si>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</si>
  <si>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</si>
  <si>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</si>
  <si>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</si>
  <si>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</si>
  <si>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</si>
  <si>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</si>
  <si>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</si>
  <si>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</si>
  <si>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</si>
  <si>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</si>
  <si>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</si>
  <si>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</si>
  <si>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</si>
  <si>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</si>
  <si>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</si>
  <si>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</si>
  <si>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</si>
  <si>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</si>
  <si>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</si>
  <si>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</si>
  <si>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</si>
  <si>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</si>
  <si>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</si>
  <si>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</si>
  <si>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</si>
  <si>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</si>
  <si>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</si>
  <si>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</si>
  <si>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</si>
  <si>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</si>
  <si>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</si>
  <si>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</si>
  <si>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</si>
  <si>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</si>
  <si>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</si>
  <si>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</si>
  <si>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</si>
  <si>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</si>
  <si>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</si>
  <si>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</si>
  <si>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</si>
  <si>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</si>
  <si>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</si>
  <si>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</si>
  <si>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</si>
  <si>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</si>
  <si>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</si>
  <si>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</si>
  <si>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</si>
  <si>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</si>
  <si>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</si>
  <si>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</si>
  <si>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</si>
  <si>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</si>
  <si>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</si>
  <si>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</si>
  <si>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</si>
  <si>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</si>
  <si>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</si>
  <si>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</si>
  <si>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</si>
  <si>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</si>
  <si>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</si>
  <si>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</si>
  <si>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</si>
  <si>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</si>
  <si>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</si>
  <si>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</si>
  <si>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</si>
  <si>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</si>
  <si>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</si>
  <si>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</si>
  <si>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</si>
  <si>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</si>
  <si>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</si>
  <si>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</si>
  <si>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</si>
  <si>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</si>
  <si>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</si>
  <si>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</si>
  <si>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</si>
  <si>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</si>
  <si>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</si>
  <si>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</si>
  <si>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</si>
  <si>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</si>
  <si>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</si>
  <si>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</si>
  <si>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</si>
  <si>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</si>
  <si>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</si>
  <si>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</si>
  <si>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</si>
  <si>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</si>
  <si>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</si>
  <si>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</si>
  <si>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</si>
  <si>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</si>
  <si>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</si>
  <si>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</si>
  <si>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</si>
  <si>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</si>
  <si>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</si>
  <si>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</si>
  <si>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</si>
  <si>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</si>
  <si>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</si>
  <si>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</si>
  <si>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</si>
  <si>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</si>
  <si>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</si>
  <si>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</si>
  <si>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</si>
  <si>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</si>
  <si>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</si>
  <si>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</si>
  <si>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</si>
  <si>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</si>
  <si>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</si>
  <si>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</si>
  <si>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</si>
  <si>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</si>
  <si>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</si>
  <si>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</si>
  <si>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</si>
  <si>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</si>
  <si>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</si>
  <si>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</si>
  <si>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</si>
  <si>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</si>
  <si>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</si>
  <si>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</si>
  <si>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</si>
  <si>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</si>
  <si>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</si>
  <si>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</si>
  <si>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</si>
  <si>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</si>
  <si>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</si>
  <si>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</si>
  <si>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</si>
  <si>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</si>
  <si>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</si>
  <si>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</si>
  <si>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</si>
  <si>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</si>
  <si>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</si>
  <si>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</si>
  <si>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</si>
  <si>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</si>
  <si>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</si>
  <si>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</si>
  <si>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</si>
  <si>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</si>
  <si>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</si>
  <si>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</si>
  <si>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</si>
  <si>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</si>
  <si>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</si>
  <si>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</si>
  <si>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</si>
  <si>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</si>
  <si>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</si>
  <si>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</si>
  <si>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</si>
  <si>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</si>
  <si>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</si>
  <si>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</si>
  <si>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</si>
  <si>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</si>
  <si>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</si>
  <si>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</si>
  <si>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</si>
  <si>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</si>
  <si>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</si>
  <si>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</si>
  <si>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</si>
  <si>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</si>
  <si>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</si>
  <si>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</si>
  <si>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</si>
  <si>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</si>
  <si>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</si>
  <si>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</si>
  <si>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</si>
  <si>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</si>
  <si>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</si>
  <si>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</si>
  <si>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</si>
  <si>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</si>
  <si>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</si>
  <si>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</si>
  <si>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</si>
  <si>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</si>
  <si>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</si>
  <si>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</si>
  <si>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</si>
  <si>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</si>
  <si>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</si>
  <si>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</si>
  <si>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</si>
  <si>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</si>
  <si>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</si>
  <si>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</si>
  <si>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</si>
  <si>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</si>
  <si>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</si>
  <si>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</si>
  <si>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</si>
  <si>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</si>
  <si>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</si>
  <si>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</si>
  <si>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</si>
  <si>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</si>
  <si>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</si>
  <si>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</si>
  <si>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</si>
  <si>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</si>
  <si>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</si>
  <si>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</si>
  <si>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</si>
  <si>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</si>
  <si>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</si>
  <si>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</si>
  <si>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</si>
  <si>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</si>
  <si>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</si>
  <si>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</si>
  <si>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</si>
  <si>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</si>
  <si>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</si>
  <si>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</si>
  <si>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</si>
  <si>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</si>
  <si>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</si>
  <si>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</si>
  <si>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</si>
  <si>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</si>
  <si>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</si>
  <si>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</si>
  <si>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</si>
  <si>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</si>
  <si>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</si>
  <si>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</si>
  <si>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</si>
  <si>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</si>
  <si>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</si>
  <si>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</si>
  <si>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</si>
  <si>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</si>
  <si>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</si>
  <si>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</si>
  <si>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</si>
  <si>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</si>
  <si>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</si>
  <si>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</si>
  <si>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</si>
  <si>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</si>
  <si>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</si>
  <si>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</si>
  <si>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</si>
  <si>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</si>
  <si>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</si>
  <si>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</si>
  <si>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</si>
  <si>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</si>
  <si>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</si>
  <si>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</si>
  <si>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</si>
  <si>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</si>
  <si>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</si>
  <si>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</si>
  <si>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</si>
  <si>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</si>
  <si>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</si>
  <si>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</si>
  <si>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</si>
  <si>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</si>
  <si>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</si>
  <si>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</si>
  <si>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</si>
  <si>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</si>
  <si>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</si>
  <si>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</si>
  <si>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</si>
  <si>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</si>
  <si>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</si>
  <si>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</si>
  <si>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</si>
  <si>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</si>
  <si>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</si>
  <si>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</si>
  <si>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</si>
  <si>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</si>
  <si>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</si>
  <si>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</si>
  <si>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</si>
  <si>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</si>
  <si>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</si>
  <si>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</si>
  <si>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</si>
  <si>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</si>
  <si>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</si>
  <si>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</si>
  <si>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</si>
  <si>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</si>
  <si>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</si>
  <si>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</si>
  <si>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</si>
  <si>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</si>
  <si>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</si>
  <si>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</si>
  <si>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</si>
  <si>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</si>
  <si>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</si>
  <si>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</si>
  <si>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</si>
  <si>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</si>
  <si>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</si>
  <si>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</si>
  <si>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</si>
  <si>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</si>
  <si>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</si>
  <si>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</si>
  <si>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</si>
  <si>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</si>
  <si>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</si>
  <si>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</si>
  <si>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</si>
  <si>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</si>
  <si>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</si>
  <si>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</si>
  <si>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</si>
  <si>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</si>
  <si>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</si>
  <si>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</si>
  <si>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</si>
  <si>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</si>
  <si>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</si>
  <si>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</si>
  <si>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</si>
  <si>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</si>
  <si>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</si>
  <si>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</si>
  <si>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</si>
  <si>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</si>
  <si>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</si>
  <si>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</si>
  <si>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</si>
  <si>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</si>
  <si>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</si>
  <si>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</si>
  <si>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</si>
  <si>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</si>
  <si>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</si>
  <si>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</si>
  <si>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</si>
  <si>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</si>
  <si>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</si>
  <si>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</si>
  <si>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</si>
  <si>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</si>
  <si>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</si>
  <si>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</si>
  <si>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</si>
  <si>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</si>
  <si>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</si>
  <si>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</si>
  <si>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</si>
  <si>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</si>
  <si>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</si>
  <si>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</si>
  <si>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</si>
  <si>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</si>
  <si>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</si>
  <si>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</si>
  <si>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</si>
  <si>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</si>
  <si>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</si>
  <si>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</si>
  <si>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</si>
  <si>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</si>
  <si>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</si>
  <si>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</si>
  <si>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</si>
  <si>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</si>
  <si>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</si>
  <si>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</si>
  <si>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</si>
  <si>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</si>
  <si>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</si>
  <si>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</si>
  <si>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</si>
  <si>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</si>
  <si>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</si>
  <si>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</si>
  <si>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</si>
  <si>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</si>
  <si>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</si>
  <si>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</si>
  <si>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</si>
  <si>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</si>
  <si>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</si>
  <si>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</si>
  <si>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</si>
  <si>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</si>
  <si>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</si>
  <si>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</si>
  <si>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</si>
  <si>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</si>
  <si>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</si>
  <si>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</si>
  <si>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</si>
  <si>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</si>
  <si>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</si>
  <si>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</si>
  <si>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</si>
  <si>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</si>
  <si>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</si>
  <si>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</si>
  <si>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</si>
  <si>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</si>
  <si>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</si>
  <si>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</si>
  <si>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</si>
  <si>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</si>
  <si>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</si>
  <si>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</si>
  <si>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</si>
  <si>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</si>
  <si>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</si>
  <si>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</si>
  <si>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</si>
  <si>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</si>
  <si>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</si>
  <si>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</si>
  <si>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</si>
  <si>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</si>
  <si>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</si>
  <si>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</si>
  <si>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</si>
  <si>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</si>
  <si>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</si>
  <si>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</si>
  <si>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</si>
  <si>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</si>
  <si>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</si>
  <si>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</si>
  <si>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</si>
  <si>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</si>
  <si>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</si>
  <si>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</si>
  <si>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</si>
  <si>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</si>
  <si>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</si>
  <si>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</si>
  <si>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</si>
  <si>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</si>
  <si>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</si>
  <si>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</si>
  <si>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</si>
  <si>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</si>
  <si>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</si>
  <si>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</si>
  <si>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</si>
  <si>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</si>
  <si>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</si>
  <si>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</si>
  <si>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</si>
  <si>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</si>
  <si>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</si>
  <si>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</si>
  <si>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</si>
  <si>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</si>
  <si>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</si>
  <si>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</si>
  <si>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</si>
  <si>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</si>
  <si>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</si>
  <si>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</si>
  <si>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</si>
  <si>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</si>
  <si>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</si>
  <si>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</si>
  <si>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</si>
  <si>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</si>
  <si>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</si>
  <si>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</si>
  <si>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</si>
  <si>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</si>
  <si>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</si>
  <si>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</si>
  <si>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</si>
  <si>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</si>
  <si>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</si>
  <si>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</si>
  <si>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</si>
  <si>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</si>
  <si>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</si>
  <si>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</si>
  <si>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</si>
  <si>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</si>
  <si>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</si>
  <si>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</si>
  <si>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</si>
  <si>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</si>
  <si>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</si>
  <si>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</si>
  <si>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</si>
  <si>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</si>
  <si>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</si>
  <si>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</si>
  <si>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</si>
  <si>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</si>
  <si>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</si>
  <si>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</si>
  <si>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</si>
  <si>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</si>
  <si>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</si>
  <si>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</si>
  <si>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</si>
  <si>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</si>
  <si>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</si>
  <si>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</si>
  <si>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</si>
  <si>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</si>
  <si>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</si>
  <si>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</si>
  <si>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</si>
  <si>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</si>
  <si>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</si>
  <si>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</si>
  <si>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</si>
  <si>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</si>
  <si>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</si>
  <si>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</si>
  <si>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</si>
  <si>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</si>
  <si>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</si>
  <si>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</si>
  <si>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</si>
  <si>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</si>
  <si>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</si>
  <si>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</si>
  <si>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</si>
  <si>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</si>
  <si>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</si>
  <si>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</si>
  <si>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</si>
  <si>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</si>
  <si>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</si>
  <si>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</si>
  <si>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</si>
  <si>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</si>
  <si>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</si>
  <si>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</si>
  <si>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</si>
  <si>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</si>
  <si>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</si>
  <si>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</si>
  <si>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</si>
  <si>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</si>
  <si>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</si>
  <si>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</si>
  <si>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</si>
  <si>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</si>
  <si>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</si>
  <si>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</si>
  <si>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</si>
  <si>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</si>
  <si>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</si>
  <si>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</si>
  <si>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</si>
  <si>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</si>
  <si>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</si>
  <si>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</si>
  <si>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</si>
  <si>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</si>
  <si>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</si>
  <si>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</si>
  <si>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</si>
  <si>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</si>
  <si>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</si>
  <si>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</si>
  <si>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</si>
  <si>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</si>
  <si>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</si>
  <si>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</si>
  <si>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</si>
  <si>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</si>
  <si>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</si>
  <si>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</si>
  <si>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</si>
  <si>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</si>
  <si>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</si>
  <si>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</si>
  <si>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</si>
  <si>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</si>
  <si>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</si>
  <si>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</si>
  <si>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</si>
  <si>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</si>
  <si>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</si>
  <si>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</si>
  <si>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</si>
  <si>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</si>
  <si>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</si>
  <si>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</si>
  <si>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</si>
  <si>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</si>
  <si>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</si>
  <si>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</si>
  <si>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</si>
  <si>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</si>
  <si>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</si>
  <si>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</si>
  <si>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</si>
  <si>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</si>
  <si>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</si>
  <si>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</si>
  <si>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</si>
  <si>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</si>
  <si>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</si>
  <si>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</si>
  <si>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</si>
  <si>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</si>
  <si>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</si>
  <si>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</si>
  <si>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</si>
  <si>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</si>
  <si>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</si>
  <si>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</si>
  <si>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</si>
  <si>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</si>
  <si>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</si>
  <si>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</si>
  <si>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</si>
  <si>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</si>
  <si>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</si>
  <si>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</si>
  <si>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</si>
  <si>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</si>
  <si>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</si>
  <si>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</si>
  <si>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</si>
  <si>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</si>
  <si>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</si>
  <si>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</si>
  <si>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</si>
  <si>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</si>
  <si>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</si>
  <si>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</si>
  <si>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</si>
  <si>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</si>
  <si>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</si>
  <si>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</si>
  <si>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</si>
  <si>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</si>
  <si>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</si>
  <si>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</si>
  <si>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</si>
  <si>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</si>
  <si>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</si>
  <si>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</si>
  <si>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</si>
  <si>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</si>
  <si>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</si>
  <si>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</si>
  <si>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</si>
  <si>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</si>
  <si>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</si>
  <si>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</si>
  <si>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</si>
  <si>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</si>
  <si>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</si>
  <si>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</si>
  <si>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</si>
  <si>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</si>
  <si>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</si>
  <si>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</si>
  <si>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</si>
  <si>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</si>
  <si>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</si>
  <si>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</si>
  <si>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</si>
  <si>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</si>
  <si>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</si>
  <si>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</si>
  <si>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</si>
  <si>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</si>
  <si>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</si>
  <si>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</si>
  <si>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</si>
  <si>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</si>
  <si>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</si>
  <si>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</si>
  <si>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</si>
  <si>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</si>
  <si>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</si>
  <si>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</si>
  <si>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</si>
  <si>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</si>
  <si>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</si>
  <si>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</si>
  <si>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</si>
  <si>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</si>
  <si>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</si>
  <si>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</si>
  <si>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</si>
  <si>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</si>
  <si>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</si>
  <si>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</si>
  <si>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</si>
  <si>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</si>
  <si>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</si>
  <si>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</si>
  <si>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</si>
  <si>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</si>
  <si>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</si>
  <si>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</si>
  <si>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</si>
  <si>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</si>
  <si>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</si>
  <si>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</si>
  <si>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</si>
  <si>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</si>
  <si>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</si>
  <si>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</si>
  <si>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</si>
  <si>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</si>
  <si>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</si>
  <si>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</si>
  <si>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</si>
  <si>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</si>
  <si>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</si>
  <si>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</si>
  <si>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</si>
  <si>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</si>
  <si>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</si>
  <si>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</si>
  <si>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</si>
  <si>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</si>
  <si>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</si>
  <si>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</si>
  <si>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</si>
  <si>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</si>
  <si>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</si>
  <si>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</si>
  <si>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</si>
  <si>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</si>
  <si>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</si>
  <si>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</si>
  <si>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</si>
  <si>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</si>
  <si>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</si>
  <si>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</si>
  <si>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</si>
  <si>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</si>
  <si>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</si>
  <si>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</si>
  <si>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</si>
  <si>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</si>
  <si>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</si>
  <si>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</si>
  <si>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</si>
  <si>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</si>
  <si>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</si>
  <si>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</si>
  <si>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</si>
  <si>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</si>
  <si>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</si>
  <si>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</si>
  <si>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</si>
  <si>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</si>
  <si>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</si>
  <si>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</si>
  <si>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</si>
  <si>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</si>
  <si>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</si>
  <si>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</si>
  <si>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</si>
  <si>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</si>
  <si>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</si>
  <si>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</si>
  <si>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</si>
  <si>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</si>
  <si>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</si>
  <si>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</si>
  <si>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</si>
  <si>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</si>
  <si>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</si>
  <si>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</si>
  <si>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</si>
  <si>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</si>
  <si>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</si>
  <si>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</si>
  <si>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</si>
  <si>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</si>
  <si>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</si>
  <si>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</si>
  <si>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</si>
  <si>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</si>
  <si>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</si>
  <si>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</si>
  <si>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</si>
  <si>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</si>
  <si>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</si>
  <si>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</si>
  <si>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</si>
  <si>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</si>
  <si>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</si>
  <si>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</si>
  <si>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</si>
  <si>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</si>
  <si>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</si>
  <si>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</si>
  <si>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</si>
  <si>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</si>
  <si>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</si>
  <si>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</si>
  <si>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</si>
  <si>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</si>
  <si>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</si>
  <si>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</si>
  <si>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</si>
  <si>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</si>
  <si>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</si>
  <si>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</si>
  <si>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</si>
  <si>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</si>
  <si>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</si>
  <si>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</si>
  <si>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</si>
  <si>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</si>
  <si>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</si>
  <si>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</si>
  <si>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</si>
  <si>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</si>
  <si>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</si>
  <si>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</si>
  <si>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</si>
  <si>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</si>
  <si>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</si>
  <si>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</si>
  <si>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</si>
  <si>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</si>
  <si>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</si>
  <si>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</si>
  <si>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</si>
  <si>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</si>
  <si>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</si>
  <si>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</si>
  <si>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</si>
  <si>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</si>
  <si>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</si>
  <si>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</si>
  <si>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</si>
  <si>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</si>
  <si>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</si>
  <si>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</si>
  <si>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</si>
  <si>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</si>
  <si>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</si>
  <si>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</si>
  <si>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</si>
  <si>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</si>
  <si>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</si>
  <si>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</si>
  <si>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</si>
  <si>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</si>
  <si>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</si>
  <si>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</si>
  <si>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</si>
  <si>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</si>
  <si>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</si>
  <si>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</si>
  <si>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</si>
  <si>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</si>
  <si>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</si>
  <si>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</si>
  <si>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</si>
  <si>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</si>
  <si>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</si>
  <si>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</si>
  <si>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</si>
  <si>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</si>
  <si>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</si>
  <si>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</si>
  <si>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</si>
  <si>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</si>
  <si>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</si>
  <si>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</si>
  <si>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</si>
  <si>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</si>
  <si>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</si>
  <si>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</si>
  <si>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</si>
  <si>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</si>
  <si>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</si>
  <si>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</si>
  <si>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</si>
  <si>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</si>
  <si>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</si>
  <si>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</si>
  <si>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</si>
  <si>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</si>
  <si>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</si>
  <si>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</si>
  <si>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</si>
  <si>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</si>
  <si>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</si>
  <si>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</si>
  <si>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</si>
  <si>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</si>
  <si>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</si>
  <si>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</si>
  <si>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</si>
  <si>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</si>
  <si>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</si>
  <si>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</si>
  <si>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</si>
  <si>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</si>
  <si>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</si>
  <si>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</si>
  <si>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</si>
  <si>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</si>
  <si>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</si>
  <si>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</si>
  <si>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</si>
  <si>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</si>
  <si>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</si>
  <si>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</si>
  <si>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</si>
  <si>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</si>
  <si>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</si>
  <si>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</si>
  <si>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</si>
  <si>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</si>
  <si>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</si>
  <si>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</si>
  <si>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</si>
  <si>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</si>
  <si>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</si>
  <si>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</si>
  <si>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</si>
  <si>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</si>
  <si>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</si>
  <si>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</si>
  <si>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</si>
  <si>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</si>
  <si>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</si>
  <si>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</si>
  <si>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</si>
  <si>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</si>
  <si>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</si>
  <si>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</si>
  <si>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</si>
  <si>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</si>
  <si>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</si>
  <si>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</si>
  <si>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</si>
  <si>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</si>
  <si>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</si>
  <si>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</si>
  <si>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</si>
  <si>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</si>
  <si>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</si>
  <si>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</si>
  <si>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</si>
  <si>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</si>
  <si>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</si>
  <si>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</si>
  <si>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</si>
  <si>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</si>
  <si>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</si>
  <si>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</si>
  <si>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</si>
  <si>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</si>
  <si>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</si>
  <si>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</si>
  <si>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</si>
  <si>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</si>
  <si>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</si>
  <si>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</si>
  <si>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</si>
  <si>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</si>
  <si>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</si>
  <si>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</si>
  <si>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</si>
  <si>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</si>
  <si>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</si>
  <si>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</si>
  <si>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</si>
  <si>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</si>
  <si>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</si>
  <si>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</si>
  <si>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</si>
  <si>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</si>
  <si>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</si>
  <si>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</si>
  <si>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</si>
  <si>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</si>
  <si>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</si>
  <si>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</si>
  <si>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</si>
  <si>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</si>
  <si>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</si>
  <si>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</si>
  <si>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</si>
  <si>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</si>
  <si>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</si>
  <si>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</si>
  <si>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</si>
  <si>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</si>
  <si>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</si>
  <si>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</si>
  <si>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</si>
  <si>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</si>
  <si>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</si>
  <si>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</si>
  <si>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</si>
  <si>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</si>
  <si>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</si>
  <si>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</si>
  <si>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</si>
  <si>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</si>
  <si>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</si>
  <si>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</si>
  <si>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</si>
  <si>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</si>
  <si>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</si>
  <si>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</si>
  <si>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</si>
  <si>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</si>
  <si>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</si>
  <si>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</si>
  <si>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</si>
  <si>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</si>
  <si>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</si>
  <si>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</si>
  <si>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</si>
  <si>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</si>
  <si>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</si>
  <si>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</si>
  <si>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</si>
  <si>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</si>
  <si>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</si>
  <si>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</si>
  <si>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</si>
  <si>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</si>
  <si>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</si>
  <si>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</si>
  <si>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</si>
  <si>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</si>
  <si>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</si>
  <si>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</si>
  <si>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</si>
  <si>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</si>
  <si>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</si>
  <si>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</si>
  <si>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</si>
  <si>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</si>
  <si>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</si>
  <si>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</si>
  <si>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</si>
  <si>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</si>
  <si>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</si>
  <si>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</si>
  <si>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</si>
  <si>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</si>
  <si>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</si>
  <si>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</si>
  <si>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</si>
  <si>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</si>
  <si>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</si>
  <si>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</si>
  <si>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</si>
  <si>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</si>
  <si>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</si>
  <si>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</si>
  <si>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</si>
  <si>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</si>
  <si>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</si>
  <si>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</si>
  <si>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</si>
  <si>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</si>
  <si>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</si>
  <si>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</si>
  <si>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</si>
  <si>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</si>
  <si>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</si>
  <si>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</si>
  <si>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</si>
  <si>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</si>
  <si>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</si>
  <si>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</si>
  <si>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</si>
  <si>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</si>
  <si>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</si>
  <si>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</si>
  <si>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</si>
  <si>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</si>
  <si>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</si>
  <si>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</si>
  <si>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</si>
  <si>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</si>
  <si>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</si>
  <si>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</si>
  <si>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</si>
  <si>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</si>
  <si>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</si>
  <si>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</si>
  <si>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</si>
  <si>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</si>
  <si>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</si>
  <si>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</si>
  <si>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</si>
  <si>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</si>
  <si>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</si>
  <si>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</si>
  <si>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</si>
  <si>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</si>
  <si>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</si>
  <si>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</si>
  <si>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</si>
  <si>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</si>
  <si>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</si>
  <si>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</si>
  <si>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</si>
  <si>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</si>
  <si>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</si>
  <si>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</si>
  <si>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</si>
  <si>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</si>
  <si>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</si>
  <si>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</si>
  <si>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</si>
  <si>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</si>
  <si>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</si>
  <si>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</si>
  <si>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</si>
  <si>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</si>
  <si>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</si>
  <si>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</si>
  <si>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</si>
  <si>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</si>
  <si>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</si>
  <si>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</si>
  <si>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</si>
  <si>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</si>
  <si>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</si>
  <si>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</si>
  <si>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</si>
  <si>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</si>
  <si>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</si>
  <si>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</si>
  <si>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</si>
  <si>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</si>
  <si>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</si>
  <si>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</si>
  <si>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</si>
  <si>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</si>
  <si>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</si>
  <si>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</si>
  <si>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</si>
  <si>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</si>
  <si>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</si>
  <si>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</si>
  <si>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</si>
  <si>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</si>
  <si>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</si>
  <si>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</si>
  <si>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</si>
  <si>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</si>
  <si>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</si>
  <si>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</si>
  <si>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</si>
  <si>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</si>
  <si>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</si>
  <si>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</si>
  <si>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</si>
  <si>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</si>
  <si>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</si>
  <si>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</si>
  <si>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</si>
  <si>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</si>
  <si>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</si>
  <si>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</si>
  <si>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</si>
  <si>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</si>
  <si>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</si>
  <si>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</si>
  <si>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</si>
  <si>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</si>
  <si>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</si>
  <si>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</si>
  <si>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</si>
  <si>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</si>
  <si>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</si>
  <si>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</si>
  <si>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</si>
  <si>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</si>
  <si>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</si>
  <si>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</si>
  <si>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</si>
  <si>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</si>
  <si>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</si>
  <si>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</si>
  <si>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</si>
  <si>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</si>
  <si>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</si>
  <si>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</si>
  <si>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</si>
  <si>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</si>
  <si>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</si>
  <si>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</si>
  <si>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</si>
  <si>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</si>
  <si>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</si>
  <si>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</si>
  <si>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</si>
  <si>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</si>
  <si>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</si>
  <si>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</si>
  <si>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</si>
  <si>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</si>
  <si>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</si>
  <si>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</si>
  <si>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</si>
  <si>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</si>
  <si>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</si>
  <si>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</si>
  <si>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</si>
  <si>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</si>
  <si>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</si>
  <si>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</si>
  <si>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</si>
  <si>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</si>
  <si>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</si>
  <si>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</si>
  <si>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</si>
  <si>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</si>
  <si>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</si>
  <si>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</si>
  <si>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</si>
  <si>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</si>
  <si>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</si>
  <si>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</si>
  <si>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</si>
  <si>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</si>
  <si>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</si>
  <si>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</si>
  <si>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</si>
  <si>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</si>
  <si>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</si>
  <si>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</si>
  <si>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</si>
  <si>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</si>
  <si>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</si>
  <si>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</si>
  <si>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</si>
  <si>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</si>
  <si>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</si>
  <si>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</si>
  <si>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</si>
  <si>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</si>
  <si>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</si>
  <si>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</si>
  <si>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</si>
  <si>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</si>
  <si>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</si>
  <si>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</si>
  <si>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</si>
  <si>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</si>
  <si>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</si>
  <si>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</si>
  <si>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</si>
  <si>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</si>
  <si>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</si>
  <si>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</si>
  <si>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</si>
  <si>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</si>
  <si>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</si>
  <si>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</si>
  <si>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</si>
  <si>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</si>
  <si>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</si>
  <si>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</si>
  <si>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</si>
  <si>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</si>
  <si>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</si>
  <si>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</si>
  <si>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</si>
  <si>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</si>
  <si>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</si>
  <si>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</si>
  <si>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</si>
  <si>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</si>
  <si>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</si>
  <si>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</si>
  <si>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</si>
  <si>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</si>
  <si>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</si>
  <si>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</si>
  <si>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</si>
  <si>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</si>
  <si>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</si>
  <si>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</si>
  <si>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</si>
  <si>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</si>
  <si>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</si>
  <si>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</si>
  <si>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</si>
  <si>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</si>
  <si>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</si>
  <si>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</si>
  <si>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</si>
  <si>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</si>
  <si>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</si>
  <si>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</si>
  <si>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</si>
  <si>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</si>
  <si>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</si>
  <si>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</si>
  <si>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</si>
  <si>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</si>
  <si>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</si>
  <si>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</si>
  <si>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</si>
  <si>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</si>
  <si>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</si>
  <si>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</si>
  <si>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</si>
  <si>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</si>
  <si>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</si>
  <si>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</si>
  <si>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</si>
  <si>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</si>
  <si>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</si>
  <si>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</si>
  <si>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</si>
  <si>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</si>
  <si>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</si>
  <si>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</si>
  <si>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</si>
  <si>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</si>
  <si>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</si>
  <si>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</si>
  <si>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</si>
  <si>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</si>
  <si>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</si>
  <si>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</si>
  <si>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</si>
  <si>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</si>
  <si>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</si>
  <si>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</si>
  <si>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</si>
  <si>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</si>
  <si>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</si>
  <si>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</si>
  <si>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</si>
  <si>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</si>
  <si>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</si>
  <si>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</si>
  <si>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</si>
  <si>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</si>
  <si>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</si>
  <si>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</si>
  <si>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</si>
  <si>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</si>
  <si>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</si>
  <si>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</si>
  <si>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</si>
  <si>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</si>
  <si>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</si>
  <si>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</si>
  <si>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</si>
  <si>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</si>
  <si>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</si>
  <si>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</si>
  <si>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</si>
  <si>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</si>
  <si>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</si>
  <si>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</si>
  <si>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</si>
  <si>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</si>
  <si>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</si>
  <si>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</si>
  <si>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</si>
  <si>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</si>
  <si>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</si>
  <si>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</si>
  <si>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</si>
  <si>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</si>
  <si>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</si>
  <si>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</si>
  <si>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</si>
  <si>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</si>
  <si>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</si>
  <si>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</si>
  <si>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</si>
  <si>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</si>
  <si>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</si>
  <si>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</si>
  <si>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</si>
  <si>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</si>
  <si>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</si>
  <si>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</si>
  <si>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</si>
  <si>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</si>
  <si>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</si>
  <si>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</si>
  <si>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</si>
  <si>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</si>
  <si>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</si>
  <si>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</si>
  <si>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</si>
  <si>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</si>
  <si>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</si>
  <si>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</si>
  <si>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</si>
  <si>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</si>
  <si>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</si>
  <si>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</si>
  <si>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</si>
  <si>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</si>
  <si>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</si>
  <si>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</si>
  <si>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</si>
  <si>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</si>
  <si>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</si>
  <si>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</si>
  <si>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</si>
  <si>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</si>
  <si>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</si>
  <si>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</si>
  <si>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</si>
  <si>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</si>
  <si>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</si>
  <si>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</si>
  <si>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</si>
  <si>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</si>
  <si>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</si>
  <si>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</si>
  <si>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</si>
  <si>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</si>
  <si>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</si>
  <si>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</si>
  <si>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</si>
  <si>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</si>
  <si>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</si>
  <si>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</si>
  <si>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</si>
  <si>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</si>
  <si>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</si>
  <si>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</si>
  <si>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</si>
  <si>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</si>
  <si>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</si>
  <si>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</si>
  <si>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</si>
  <si>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</si>
  <si>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</si>
  <si>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</si>
  <si>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</si>
  <si>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</si>
  <si>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</si>
  <si>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</si>
  <si>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</si>
  <si>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</si>
  <si>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</si>
  <si>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</si>
  <si>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</si>
  <si>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</si>
  <si>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</si>
  <si>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</si>
  <si>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</si>
  <si>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</si>
  <si>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</si>
  <si>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</si>
  <si>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</si>
  <si>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</si>
  <si>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</si>
  <si>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</si>
  <si>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</si>
  <si>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</si>
  <si>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</si>
  <si>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</si>
  <si>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</si>
  <si>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</si>
  <si>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</si>
  <si>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</si>
  <si>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</si>
  <si>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</si>
  <si>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</si>
  <si>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</si>
  <si>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</si>
  <si>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</si>
  <si>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</si>
  <si>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</si>
  <si>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</si>
  <si>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</si>
  <si>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</si>
  <si>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</si>
  <si>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</si>
  <si>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</si>
  <si>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</si>
  <si>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</si>
  <si>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</si>
  <si>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</si>
  <si>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</si>
  <si>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</si>
  <si>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</si>
  <si>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</si>
  <si>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</si>
  <si>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</si>
  <si>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</si>
  <si>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</si>
  <si>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</si>
  <si>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</si>
  <si>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</si>
  <si>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</si>
  <si>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</si>
  <si>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</si>
  <si>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</si>
  <si>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</si>
  <si>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</si>
  <si>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</si>
  <si>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</si>
  <si>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</si>
  <si>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</si>
  <si>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</si>
  <si>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</si>
  <si>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</si>
  <si>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</si>
  <si>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</si>
  <si>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</si>
  <si>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</si>
  <si>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</si>
  <si>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</si>
  <si>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</si>
  <si>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</si>
  <si>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</si>
  <si>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</si>
  <si>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</si>
  <si>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</si>
  <si>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</si>
  <si>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</si>
  <si>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</si>
  <si>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</si>
  <si>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</si>
  <si>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</si>
  <si>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</si>
  <si>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</si>
  <si>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</si>
  <si>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</si>
  <si>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</si>
  <si>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</si>
  <si>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</si>
  <si>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</si>
  <si>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</si>
  <si>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</si>
  <si>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</si>
  <si>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</si>
  <si>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</si>
  <si>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</si>
  <si>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</si>
  <si>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</si>
  <si>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</si>
  <si>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</si>
  <si>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</si>
  <si>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</si>
  <si>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</si>
  <si>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</si>
  <si>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</si>
  <si>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</si>
  <si>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</si>
  <si>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</si>
  <si>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</si>
  <si>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</si>
  <si>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</si>
  <si>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</si>
  <si>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</si>
  <si>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</si>
  <si>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</si>
  <si>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</si>
  <si>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</si>
  <si>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</si>
  <si>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</si>
  <si>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</si>
  <si>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</si>
  <si>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</si>
  <si>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</si>
  <si>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</si>
  <si>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</si>
  <si>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</si>
  <si>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</si>
  <si>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</si>
  <si>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</si>
  <si>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</si>
  <si>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</si>
  <si>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</si>
  <si>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</si>
  <si>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</si>
  <si>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</si>
  <si>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</si>
  <si>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</si>
  <si>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</si>
  <si>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</si>
  <si>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</si>
  <si>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</si>
  <si>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</si>
  <si>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</si>
  <si>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</si>
  <si>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</si>
  <si>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</si>
  <si>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</si>
  <si>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</si>
  <si>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</si>
  <si>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</si>
  <si>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</si>
  <si>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</si>
  <si>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</si>
  <si>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</si>
  <si>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</si>
  <si>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</si>
  <si>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</si>
  <si>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</si>
  <si>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</si>
  <si>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</si>
  <si>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</si>
  <si>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</si>
  <si>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</si>
  <si>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</si>
  <si>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</si>
  <si>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</si>
  <si>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</si>
  <si>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</si>
  <si>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</si>
  <si>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</si>
  <si>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</si>
  <si>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</si>
  <si>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</si>
  <si>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</si>
  <si>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</si>
  <si>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</si>
  <si>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</si>
  <si>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</si>
  <si>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</si>
  <si>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</si>
  <si>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</si>
  <si>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</si>
  <si>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</si>
  <si>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</si>
  <si>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</si>
  <si>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</si>
  <si>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</si>
  <si>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</si>
  <si>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</si>
  <si>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</si>
  <si>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</si>
  <si>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</si>
  <si>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</si>
  <si>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</si>
  <si>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</si>
  <si>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</si>
  <si>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</si>
  <si>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</si>
  <si>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</si>
  <si>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</si>
  <si>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</si>
  <si>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</si>
  <si>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</si>
  <si>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</si>
  <si>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</si>
  <si>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</si>
  <si>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</si>
  <si>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</si>
  <si>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</si>
  <si>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</si>
  <si>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</si>
  <si>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</si>
  <si>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</si>
  <si>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</si>
  <si>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</si>
  <si>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</si>
  <si>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</si>
  <si>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</si>
  <si>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</si>
  <si>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</si>
  <si>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</si>
  <si>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</si>
  <si>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</si>
  <si>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</si>
  <si>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</si>
  <si>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</si>
  <si>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</si>
  <si>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</si>
  <si>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</si>
  <si>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</si>
  <si>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</si>
  <si>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</si>
  <si>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</si>
  <si>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</si>
  <si>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</si>
  <si>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</si>
  <si>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</si>
  <si>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</si>
  <si>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</si>
  <si>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</si>
  <si>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</si>
  <si>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</si>
  <si>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</si>
  <si>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</si>
  <si>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</si>
  <si>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</si>
  <si>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</si>
  <si>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</si>
  <si>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</si>
  <si>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</si>
  <si>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</si>
  <si>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</si>
  <si>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</si>
  <si>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</si>
  <si>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</si>
  <si>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</si>
  <si>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</si>
  <si>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</si>
  <si>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</si>
  <si>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</si>
  <si>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</si>
  <si>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</si>
  <si>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</si>
  <si>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</si>
  <si>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</si>
  <si>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</si>
  <si>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</si>
  <si>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PCM-20251106-00000193</t>
  </si>
  <si>
    <t>Team at site</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</si>
  <si>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</si>
  <si>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</si>
  <si>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</si>
  <si>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</si>
  <si>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</si>
  <si>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</si>
  <si>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</si>
  <si>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</si>
  <si>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</si>
  <si>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</si>
  <si>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</si>
  <si>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</si>
  <si>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</si>
  <si>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</si>
  <si>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</si>
  <si>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PCM-20251106-00000286</t>
  </si>
  <si>
    <t>EM Team moved ETA: 55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</si>
</sst>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9" totalsRowShown="0" headerRowDxfId="158" dataDxfId="157" headerRowBorderDxfId="155" tableBorderDxfId="156" totalsRowBorderDxfId="154">
  <autoFilter ref="A1:L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41" dataDxfId="140" headerRowBorderDxfId="138" tableBorderDxfId="139" totalsRowBorderDxfId="137">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32" dataDxfId="31" headerRowBorderDxfId="29" tableBorderDxfId="30" totalsRowBorderDxfId="28">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9"/>
  <sheetViews>
    <sheetView workbookViewId="0">
      <selection activeCell="A14" sqref="A1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304.25218275462976</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0.79749525462830206</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45967.200608680556</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45967.200608680556</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45967.200608680556</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45967.200608680556</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45967.200608680556</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45967.200608680556</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45967.200608680556</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45967.200608680556</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45967.200608680556</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45967.200608680556</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45967.200608680556</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45967.200608680556</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45967.200608680556</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45967.200608680556</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45967.200608680556</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45967.200608680556</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45967.200608680556</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45967.200608680556</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45967.200608680556</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45967.200608680556</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45967.200608680556</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45967.200608680556</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45967.200608680556</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45967.200608680556</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45967.200608680556</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45967.200608680556</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45967.200608680556</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45967.200608680556</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45967.200608680556</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45967.200608680556</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45967.200608680556</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45967.200608680556</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45967.200608680556</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45967.200608680556</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45967.200608680556</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45967.200608680556</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45967.200608680556</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45967.200608680556</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45967.200608680556</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45967.200608680556</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45967.200608680556</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45967.200608680556</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45967.200608680556</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45967.200608680556</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45967.200608680556</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45967.200608680556</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45967.200608680556</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45967.200608680556</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45967.200608680556</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45967.200608680556</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45967.200608680556</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45967.200608680556</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45967.200608680556</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45967.200608680556</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45967.200608680556</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45967.200608680556</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45967.200608680556</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45967.200608680556</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45967.200608680556</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45967.200608680556</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45967.200608680556</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45967.200608680556</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45967.200608680556</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45967.200608680556</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45967.200608680556</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45967.200608680556</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45967.200608680556</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45967.200608680556</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45967.200608680556</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45967.200608680556</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45967.200608680556</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45967.200608680556</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45967.200608680556</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45967.200608680556</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45967.200608680556</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45967.200608680556</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45967.200608680556</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45967.200608680556</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45967.200608680556</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45967.200608680556</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45967.200608680556</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45967.200608680556</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45967.200608680556</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45967.200608680556</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45967.200608680556</v>
      </c>
      <c r="H88" s="133"/>
      <c r="I88" s="131" t="str">
        <f>IFERROR(VLOOKUP(D88,DB!A:F,6,0),"")</f>
        <v/>
      </c>
      <c r="J88" s="131" t="str">
        <f>IFERROR(VLOOKUP(D88,DB!A:G,7,0),"")</f>
        <v/>
      </c>
      <c r="K88" s="135"/>
      <c r="L88" s="136" t="str">
        <f>IFERROR(VLOOKUP(D88,DB!A:I,9,0),"")</f>
        <v/>
      </c>
    </row>
    <row r="89" spans="1:12" ht="15" customHeight="1">
      <c r="A89" s="139"/>
      <c r="B89" s="140" t="str">
        <f>IFERROR(VLOOKUP(D89,DB!A:K,11,0),"")</f>
        <v/>
      </c>
      <c r="C89" s="140"/>
      <c r="D89" s="140"/>
      <c r="E89" s="141"/>
      <c r="F89" s="142"/>
      <c r="G89" s="143">
        <f ca="1">IFERROR(NOW()-F89,"")</f>
        <v>45967.200608680556</v>
      </c>
      <c r="H89" s="142"/>
      <c r="I89" s="140" t="str">
        <f>IFERROR(VLOOKUP(D89,DB!A:F,6,0),"")</f>
        <v/>
      </c>
      <c r="J89" s="140" t="str">
        <f>IFERROR(VLOOKUP(D89,DB!A:G,7,0),"")</f>
        <v/>
      </c>
      <c r="K89" s="144"/>
      <c r="L89" s="145" t="str">
        <f>IFERROR(VLOOKUP(D89,DB!A:I,9,0),"")</f>
        <v/>
      </c>
    </row>
  </sheetData>
  <customSheetViews>
    <customSheetView guid="{F6042A99-DD27-4453-835D-0834D95730CC}" filter="1" showAutoFilter="1">
      <pageMargins left="0" right="0" top="0" bottom="0" header="0" footer="0"/>
      <autoFilter ref="B1:M1" xr:uid="{6484825B-09F6-4E43-9101-763FB3E92EDB}"/>
    </customSheetView>
  </customSheetViews>
  <dataValidations count="2">
    <dataValidation allowBlank="1" showInputMessage="1" showErrorMessage="1" sqref="E1" xr:uid="{5DBA255D-CDD9-49FB-AD3C-AF70AB4EE696}"/>
    <dataValidation type="list" allowBlank="1" showInputMessage="1" showErrorMessage="1" sqref="E2:E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142.20077071759442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8.458525347225077</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s="171" customFormat="1" ht="31.5" customHeight="1">
      <c r="A5" s="173" t="s">
        <v>39109</v>
      </c>
      <c r="B5" s="61" t="str">
        <f>IFERROR(VLOOKUP(D5,DB!A:K,11,0),"")</f>
        <v>R2</v>
      </c>
      <c r="C5" s="61">
        <v>1</v>
      </c>
      <c r="D5" s="61" t="s">
        <v>22203</v>
      </c>
      <c r="E5" s="85" t="s">
        <v>39102</v>
      </c>
      <c r="F5" s="74">
        <v>45967.118773148148</v>
      </c>
      <c r="G5" s="75">
        <f ca="1">IFERROR(NOW()-F5,"-")</f>
        <v>8.1835532408149447E-2</v>
      </c>
      <c r="H5" s="74">
        <v>45967.113217592596</v>
      </c>
      <c r="I5" s="61" t="str">
        <f>IFERROR(VLOOKUP(D5,DB!A:F,6,0),"")</f>
        <v>Power cube</v>
      </c>
      <c r="J5" s="61" t="str">
        <f>IFERROR(VLOOKUP(D5,DB!A:G,7,0),"")</f>
        <v>In progress+No BB Design</v>
      </c>
      <c r="K5" s="86" t="s">
        <v>39110</v>
      </c>
      <c r="L5" s="61" t="str">
        <f>IFERROR(VLOOKUP(D5,DB!A:I,9,0),"")</f>
        <v>Latis</v>
      </c>
      <c r="M5" s="61"/>
      <c r="N5" s="61"/>
      <c r="O5" s="61"/>
      <c r="P5" s="61"/>
      <c r="Q5" s="61"/>
      <c r="R5" s="61"/>
      <c r="S5" s="61"/>
      <c r="T5" s="61"/>
      <c r="U5" s="61"/>
      <c r="V5" s="61"/>
      <c r="W5" s="61"/>
      <c r="X5" s="61"/>
      <c r="Y5" s="61"/>
      <c r="Z5" s="61"/>
      <c r="AA5" s="61"/>
      <c r="AB5" s="61"/>
      <c r="AC5" s="61"/>
      <c r="AD5" s="61"/>
      <c r="AE5" s="61"/>
      <c r="AF5" s="61"/>
      <c r="AG5" s="61"/>
      <c r="AH5" s="61"/>
      <c r="AI5" s="61"/>
      <c r="AJ5" s="61"/>
      <c r="AK5" s="61"/>
      <c r="AL5" s="61"/>
      <c r="AM5" s="61"/>
      <c r="AN5" s="61"/>
      <c r="AO5" s="61"/>
      <c r="AP5" s="61"/>
      <c r="AQ5" s="61"/>
      <c r="AR5" s="61"/>
      <c r="AS5" s="61"/>
      <c r="AT5" s="61"/>
      <c r="AU5" s="61"/>
      <c r="AV5" s="61"/>
      <c r="AW5" s="61"/>
      <c r="AX5" s="61"/>
      <c r="AY5" s="61"/>
      <c r="AZ5" s="61"/>
      <c r="BA5" s="61"/>
      <c r="BB5" s="61"/>
      <c r="BC5" s="61"/>
      <c r="BD5" s="61"/>
      <c r="BE5" s="61"/>
      <c r="BF5" s="61"/>
      <c r="BG5" s="61"/>
      <c r="BH5" s="61"/>
      <c r="BI5" s="61"/>
      <c r="BJ5" s="61"/>
      <c r="BK5" s="61"/>
      <c r="BL5" s="61"/>
      <c r="BM5" s="61"/>
      <c r="BN5" s="61"/>
      <c r="BO5" s="61"/>
      <c r="BP5" s="61"/>
      <c r="BQ5" s="61"/>
      <c r="BR5" s="61"/>
      <c r="BS5" s="61"/>
      <c r="BT5" s="61"/>
      <c r="BU5" s="61"/>
      <c r="BV5" s="61"/>
      <c r="BW5" s="61"/>
      <c r="BX5" s="61"/>
      <c r="BY5" s="61"/>
      <c r="BZ5" s="61"/>
      <c r="CA5" s="61"/>
      <c r="CB5" s="61"/>
      <c r="CC5" s="61"/>
      <c r="CD5" s="61"/>
      <c r="CE5" s="61"/>
      <c r="CF5" s="61"/>
      <c r="CG5" s="61"/>
      <c r="CH5" s="61"/>
      <c r="CI5" s="61"/>
      <c r="CJ5" s="172"/>
    </row>
    <row r="6" spans="1:88" ht="31.5" customHeight="1">
      <c r="A6" s="110"/>
      <c r="B6" s="18" t="str">
        <f>IFERROR(VLOOKUP(D6,DB!A:K,11,0),"")</f>
        <v/>
      </c>
      <c r="C6" s="18"/>
      <c r="D6" s="18"/>
      <c r="E6" s="111"/>
      <c r="F6" s="112"/>
      <c r="G6" s="113">
        <f ca="1">IFERROR(NOW()-F6,"-")</f>
        <v>45967.200608680556</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45967.200608680556</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45967.200608680556</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45967.200608680556</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45967.200608680556</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45967.200608680556</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45967.200608680556</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45967.200608680556</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45967.200608680556</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45967.200608680556</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45967.200608680556</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45967.200608680556</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45967.200608680556</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45967.200608680556</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45967.200608680556</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45967.200608680556</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45967.200608680556</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45967.200608680556</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45967.200608680556</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45967.200608680556</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45967.200608680556</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45967.200608680556</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45967.200608680556</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45967.200608680556</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45967.200608680556</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45967.200608680556</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45967.200608680556</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45967.200608680556</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45967.200608680556</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45967.200608680556</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45967.200608680556</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45967.200608680556</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45967.200608680556</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45967.200608680556</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45967.200608680556</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45967.200608680556</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45967.200608680556</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45967.200608680556</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45967.200608680556</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45967.200608680556</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45967.200608680556</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45967.200608680556</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45967.200608680556</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45967.200608680556</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45967.200608680556</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45967.200608680556</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45967.200608680556</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45967.200608680556</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45967.200608680556</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45967.200608680556</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45967.200608680556</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45967.200608680556</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45967.200608680556</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45967.200608680556</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45967.200608680556</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45967.200608680556</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45967.200608680556</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45967.200608680556</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45967.200608680556</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45967.200608680556</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45967.200608680556</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45967.200608680556</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45967.200608680556</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45967.200608680556</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45967.200608680556</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45967.200608680556</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45967.200608680556</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45967.200608680556</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45967.200608680556</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45967.200608680556</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45967.200608680556</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45967.200608680556</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45967.200608680556</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45967.200608680556</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45967.200608680556</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45967.200608680556</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45967.200608680556</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45967.200608680556</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45967.200608680556</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45967.200608680556</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45967.200608680556</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45967.200608680556</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45967.200608680556</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45967.200608680556</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45967.200608680556</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45967.200608680556</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45967.200608680556</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45967.200608680556</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45967.200608680556</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45967.200608680556</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45967.200608680556</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45967.200608680556</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55"/>
      <c r="B98" s="156" t="str">
        <f>IFERROR(VLOOKUP(D98,DB!A:K,11,0),"")</f>
        <v/>
      </c>
      <c r="C98" s="156"/>
      <c r="D98" s="156"/>
      <c r="E98" s="157"/>
      <c r="F98" s="158"/>
      <c r="G98" s="159">
        <f ca="1">IFERROR(NOW()-F98,"-")</f>
        <v>45967.200608680556</v>
      </c>
      <c r="H98" s="158"/>
      <c r="I98" s="156" t="str">
        <f>IFERROR(VLOOKUP(D98,DB!A:F,6,0),"")</f>
        <v/>
      </c>
      <c r="J98" s="156" t="str">
        <f>IFERROR(VLOOKUP(D98,DB!A:G,7,0),"")</f>
        <v/>
      </c>
      <c r="K98" s="160"/>
      <c r="L98" s="156" t="str">
        <f>IFERROR(VLOOKUP(D98,DB!A:I,9,0),"")</f>
        <v/>
      </c>
      <c r="M98" s="156"/>
      <c r="N98" s="156"/>
      <c r="O98" s="156"/>
      <c r="P98" s="156"/>
      <c r="Q98" s="156"/>
      <c r="R98" s="156"/>
      <c r="S98" s="156"/>
      <c r="T98" s="156"/>
      <c r="U98" s="156"/>
      <c r="V98" s="156"/>
      <c r="W98" s="156"/>
      <c r="X98" s="156"/>
      <c r="Y98" s="156"/>
      <c r="Z98" s="156"/>
      <c r="AA98" s="156"/>
      <c r="AB98" s="156"/>
      <c r="AC98" s="156"/>
      <c r="AD98" s="156"/>
      <c r="AE98" s="156"/>
      <c r="AF98" s="156"/>
      <c r="AG98" s="156"/>
      <c r="AH98" s="156"/>
      <c r="AI98" s="156"/>
      <c r="AJ98" s="156"/>
      <c r="AK98" s="156"/>
      <c r="AL98" s="156"/>
      <c r="AM98" s="156"/>
      <c r="AN98" s="156"/>
      <c r="AO98" s="156"/>
      <c r="AP98" s="156"/>
      <c r="AQ98" s="156"/>
      <c r="AR98" s="156"/>
      <c r="AS98" s="156"/>
      <c r="AT98" s="156"/>
      <c r="AU98" s="156"/>
      <c r="AV98" s="156"/>
      <c r="AW98" s="156"/>
      <c r="AX98" s="156"/>
      <c r="AY98" s="156"/>
      <c r="AZ98" s="156"/>
      <c r="BA98" s="156"/>
      <c r="BB98" s="156"/>
      <c r="BC98" s="156"/>
      <c r="BD98" s="156"/>
      <c r="BE98" s="156"/>
      <c r="BF98" s="156"/>
      <c r="BG98" s="156"/>
      <c r="BH98" s="156"/>
      <c r="BI98" s="156"/>
      <c r="BJ98" s="156"/>
      <c r="BK98" s="156"/>
      <c r="BL98" s="156"/>
      <c r="BM98" s="156"/>
      <c r="BN98" s="156"/>
      <c r="BO98" s="156"/>
      <c r="BP98" s="156"/>
      <c r="BQ98" s="156"/>
      <c r="BR98" s="156"/>
      <c r="BS98" s="156"/>
      <c r="BT98" s="156"/>
      <c r="BU98" s="156"/>
      <c r="BV98" s="156"/>
      <c r="BW98" s="156"/>
      <c r="BX98" s="156"/>
      <c r="BY98" s="156"/>
      <c r="BZ98" s="156"/>
      <c r="CA98" s="156"/>
      <c r="CB98" s="156"/>
      <c r="CC98" s="156"/>
      <c r="CD98" s="156"/>
      <c r="CE98" s="156"/>
      <c r="CF98" s="156"/>
      <c r="CG98" s="156"/>
      <c r="CH98" s="156"/>
      <c r="CI98" s="156"/>
      <c r="CJ98" s="161"/>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R3</v>
      </c>
      <c r="C2" s="18"/>
      <c r="D2" s="18" t="s">
        <v>1331</v>
      </c>
      <c r="E2" s="18"/>
      <c r="F2" s="20"/>
      <c r="G2" s="21">
        <f t="shared" ref="G2:G25" ca="1" si="0">IFERROR(NOW()-F2,"-")</f>
        <v>45967.200608680556</v>
      </c>
      <c r="H2" s="22"/>
      <c r="I2" s="19" t="str">
        <f>IFERROR(VLOOKUP(D2,DB!A:F,6,0),"")</f>
        <v>Generator-DG</v>
      </c>
      <c r="J2" s="18" t="str">
        <f>IFERROR(VLOOKUP(D2,DB!A:G,7,0),"")</f>
        <v>Weak</v>
      </c>
      <c r="K2" s="45"/>
      <c r="L2" s="23" t="str">
        <f>IFERROR(VLOOKUP(D2,DB!A:I,9,0),"")</f>
        <v>Zain</v>
      </c>
    </row>
    <row r="3" spans="1:13" ht="15" customHeight="1">
      <c r="A3" s="19"/>
      <c r="B3" s="61" t="str">
        <f>IFERROR(VLOOKUP(D3,DB!A:K,11,0),"")</f>
        <v/>
      </c>
      <c r="C3" s="18"/>
      <c r="D3" s="18"/>
      <c r="E3" s="18"/>
      <c r="F3" s="20"/>
      <c r="G3" s="21">
        <f t="shared" ca="1" si="0"/>
        <v>45967.200608680556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45967.200608680556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45967.200608680556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45967.200608680556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45967.200608680556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45967.200608680556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45967.200608680556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45967.200608680556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45967.200608680556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45967.200608680556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45967.200608680556</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45967.200608680556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45967.200608680556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45967.200608680556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45967.200608680556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45967.200608680556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45967.200608680556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45967.200608680556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45967.200608680556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45967.200608680556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45967.200608680556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45967.200608680556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45967.200608680556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45967.200608680556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45967.200608680556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45967.200608680556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45967.200608680556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45967.200608680556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45967.200608680556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45967.200608680556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45967.200608680556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45967.200608680556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45967.200608680556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45967.200608680556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45967.200608680556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45967.200608680556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45967.200608680556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45967.200608680556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45967.200608680556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45967.200608680556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45967.200608680556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45967.200608680556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45967.200608680556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45967.200608680556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45967.200608680556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45967.200608680556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45967.200608680556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45967.200608680556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45967.200608680556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45967.200608680556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45967.200608680556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45967.200608680556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45967.200608680556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45967.200608680556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45967.200608680556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45967.200608680556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45967.200608680556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45967.200608680556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45967.200608680556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45967.200608680556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45967.200608680556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45967.200608680556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45967.200608680556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45967.200608680556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45967.200608680556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45967.200608680556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45967.200608680556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45967.200608680556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45967.200608680556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45967.200608680556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45967.200608680556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45967.200608680556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45967.200608680556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45967.200608680556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45967.200608680556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45967.200608680556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45967.200608680556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45967.200608680556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45967.200608680556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45967.200608680556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45967.200608680556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45967.200608680556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45967.200608680556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45967.200608680556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45967.200608680556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45967.200608680556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45967.200608680556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45967.200608680556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45967.200608680556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45967.200608680556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45967.200608680556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45967.200608680556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45967.200608680556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45967.200608680556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45967.200608680556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45967.200608680556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45967.200608680556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45967.200608680556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45967.200608680556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45967.200608680556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45967.200608680556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45967.200608680556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45967.200608680556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45967.200608680556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45967.200608680556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45967.200608680556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45967.200608680556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45967.200608680556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45967.200608680556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45967.200608680556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45967.200608680556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45967.200608680556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45967.200608680556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45967.200608680556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45967.200608680556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45967.200608680556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45967.200608680556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45967.200608680556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45967.200608680556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45967.200608680556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45967.200608680556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45967.200608680556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45967.200608680556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45967.200608680556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45967.200608680556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45967.200608680556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45967.200608680556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45967.200608680556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45967.200608680556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45967.200608680556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45967.200608680556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45967.200608680556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45967.200608680556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45967.200608680556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45967.200608680556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45967.200608680556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45967.200608680556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45967.200608680556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45967.200608680556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45967.200608680556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45967.200608680556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45967.200608680556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45967.200608680556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45967.200608680556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45967.200608680556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45967.200608680556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45967.200608680556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45967.200608680556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45967.200608680556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45967.200608680556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45967.200608680556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45967.200608680556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45967.200608680556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45967.200608680556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45967.200608680556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45967.200608680556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45967.200608680556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45967.200608680556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45967.200608680556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45967.200608680556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45967.200608680556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45967.200608680556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45967.200608680556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45967.200608680556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45967.200608680556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45967.200608680556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45967.200608680556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45967.200608680556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45967.200608680556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45967.200608680556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45967.200608680556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45967.200608680556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45967.200608680556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45967.200608680556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45967.200608680556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45967.200608680556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45967.200608680556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45967.200608680556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45967.200608680556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45967.200608680556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45967.200608680556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45967.200608680556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45967.200608680556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45967.200608680556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45967.200608680556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45967.200608680556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45967.200608680556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45967.200608680556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45967.200608680556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45967.200608680556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45967.200608680556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45967.200608680556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45967.200608680556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45967.200608680556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45967.200608680556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45967.200608680556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45967.200608680556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45967.200608680556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45967.200608680556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45967.200608680556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45967.200608680556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45967.200608680556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45967.200608680556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45967.200608680556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45967.200608680556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45967.200608680556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45967.200608680556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45967.200608680556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45967.200608680556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45967.200608680556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45967.200608680556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45967.200608680556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45967.200608680556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45967.200608680556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45967.200608680556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45967.200608680556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45967.200608680556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45967.200608680556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45967.200608680556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45967.200608680556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45967.200608680556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45967.200608680556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45967.200608680556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45967.200608680556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45967.200608680556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45967.200608680556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45967.200608680556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45967.200608680556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45967.200608680556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45967.200608680556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45967.200608680556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45967.200608680556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45967.200608680556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45967.200608680556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45967.200608680556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45967.200608680556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45967.200608680556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45967.200608680556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45967.200608680556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45967.200608680556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45967.200608680556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45967.200608680556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45967.200608680556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45967.200608680556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45967.200608680556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45967.200608680556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45967.200608680556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45967.200608680556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45967.200608680556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45967.200608680556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45967.200608680556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45967.200608680556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45967.200608680556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45967.200608680556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45967.200608680556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45967.200608680556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45967.200608680556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45967.200608680556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45967.200608680556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45967.200608680556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45967.200608680556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45967.200608680556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45967.200608680556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45967.200608680556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45967.200608680556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45967.200608680556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45967.200608680556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45967.200608680556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45967.200608680556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45967.200608680556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45967.200608680556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45967.200608680556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45967.200608680556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45967.200608680556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45967.200608680556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45967.200608680556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45967.200608680556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45967.200608680556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45967.200608680556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45967.200608680556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45967.200608680556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45967.200608680556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45967.200608680556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45967.200608680556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45967.200608680556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45967.200608680556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45967.200608680556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45967.200608680556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45967.200608680556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45967.200608680556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45967.200608680556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45967.200608680556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45967.200608680556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45967.200608680556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45967.200608680556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45967.200608680556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45967.200608680556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45967.200608680556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45967.200608680556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45967.200608680556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45967.200608680556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45967.200608680556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45967.200608680556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45967.200608680556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45967.200608680556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45967.200608680556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45967.200608680556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45967.200608680556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45967.200608680556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45967.200608680556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45967.200608680556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45967.200608680556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45967.200608680556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45967.200608680556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45967.200608680556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45967.200608680556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45967.200608680556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45967.200608680556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45967.200608680556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45967.200608680556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45967.200608680556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45967.200608680556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45967.200608680556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45967.200608680556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45967.200608680556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45967.200608680556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45967.200608680556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45967.200608680556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45967.200608680556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45967.200608680556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45967.200608680556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45967.200608680556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45967.200608680556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45967.200608680556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45967.200608680556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45967.200608680556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45967.200608680556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45967.200608680556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45967.200608680556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45967.200608680556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45967.200608680556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45967.200608680556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45967.200608680556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45967.200608680556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45967.200608680556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45967.200608680556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45967.200608680556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45967.200608680556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45967.200608680556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45967.200608680556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45967.200608680556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45967.200608680556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45967.200608680556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45967.200608680556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45967.200608680556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45967.200608680556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45967.200608680556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45967.200608680556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45967.200608680556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45967.200608680556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45967.200608680556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45967.200608680556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45967.200608680556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45967.200608680556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45967.200608680556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45967.200608680556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45967.200608680556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45967.200608680556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45967.200608680556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45967.200608680556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45967.200608680556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45967.200608680556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45967.200608680556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45967.200608680556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45967.200608680556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45967.200608680556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45967.200608680556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45967.200608680556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45967.200608680556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45967.200608680556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45967.200608680556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45967.200608680556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45967.200608680556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45967.200608680556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45967.200608680556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45967.200608680556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45967.200608680556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45967.200608680556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45967.200608680556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45967.200608680556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45967.200608680556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45967.200608680556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45967.200608680556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45967.200608680556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45967.200608680556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45967.200608680556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45967.200608680556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45967.200608680556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45967.200608680556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45967.200608680556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45967.200608680556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45967.200608680556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45967.200608680556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45967.200608680556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45967.200608680556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45967.200608680556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45967.200608680556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45967.200608680556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45967.200608680556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45967.200608680556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45967.200608680556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45967.200608680556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45967.200608680556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45967.200608680556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45967.200608680556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45967.200608680556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45967.200608680556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45967.200608680556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45967.200608680556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45967.200608680556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45967.200608680556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45967.200608680556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45967.200608680556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45967.200608680556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45967.200608680556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45967.200608680556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45967.200608680556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45967.200608680556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45967.200608680556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45967.200608680556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45967.200608680556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45967.200608680556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45967.200608680556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45967.200608680556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45967.200608680556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45967.200608680556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45967.200608680556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45967.200608680556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45967.200608680556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45967.200608680556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45967.200608680556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45967.200608680556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45967.200608680556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45967.200608680556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45967.200608680556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45967.200608680556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45967.200608680556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45967.200608680556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45967.200608680556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45967.200608680556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45967.200608680556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45967.200608680556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45967.200608680556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45967.200608680556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45967.200608680556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45967.200608680556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45967.200608680556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45967.200608680556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45967.200608680556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45967.200608680556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45967.200608680556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45967.200608680556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45967.200608680556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45967.200608680556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45967.200608680556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45967.200608680556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45967.200608680556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45967.200608680556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45967.200608680556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45967.200608680556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45967.200608680556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45967.200608680556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45967.200608680556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45967.200608680556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45967.200608680556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45967.200608680556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45967.200608680556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45967.200608680556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45967.200608680556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45967.200608680556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45967.200608680556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45967.200608680556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45967.200608680556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45967.200608680556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45967.200608680556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45967.200608680556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45967.200608680556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45967.200608680556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45967.200608680556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45967.200608680556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45967.200608680556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45967.200608680556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45967.200608680556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45967.200608680556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45967.200608680556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45967.200608680556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45967.200608680556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45967.200608680556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45967.200608680556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45967.200608680556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45967.200608680556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45967.200608680556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45967.200608680556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45967.200608680556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45967.200608680556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45967.200608680556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45967.200608680556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45967.200608680556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45967.200608680556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45967.200608680556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45967.200608680556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45967.200608680556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45967.200608680556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45967.200608680556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45967.200608680556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45967.200608680556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45967.200608680556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45967.200608680556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45967.200608680556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45967.200608680556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45967.200608680556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45967.200608680556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45967.200608680556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45967.200608680556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45967.200608680556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45967.200608680556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45967.200608680556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45967.200608680556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45967.200608680556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45967.200608680556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45967.200608680556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45967.200608680556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45967.200608680556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45967.200608680556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45967.200608680556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45967.200608680556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45967.200608680556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45967.200608680556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45967.200608680556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45967.200608680556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45967.200608680556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45967.200608680556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45967.200608680556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45967.200608680556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45967.200608680556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45967.200608680556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45967.200608680556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45967.200608680556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45967.200608680556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45967.200608680556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45967.200608680556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45967.200608680556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45967.200608680556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45967.200608680556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45967.200608680556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45967.200608680556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45967.200608680556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45967.200608680556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45967.200608680556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45967.200608680556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45967.200608680556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45967.200608680556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45967.200608680556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45967.200608680556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45967.200608680556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45967.200608680556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45967.200608680556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45967.200608680556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45967.200608680556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45967.200608680556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45967.200608680556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45967.200608680556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45967.200608680556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45967.200608680556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45967.200608680556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45967.200608680556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45967.200608680556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45967.200608680556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45967.200608680556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45967.200608680556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45967.200608680556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45967.200608680556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45967.200608680556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45967.200608680556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45967.200608680556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45967.200608680556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45967.200608680556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45967.200608680556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45967.200608680556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45967.200608680556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45967.200608680556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45967.200608680556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45967.200608680556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45967.200608680556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45967.200608680556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45967.200608680556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45967.200608680556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45967.200608680556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45967.200608680556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45967.200608680556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45967.200608680556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45967.200608680556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45967.200608680556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45967.200608680556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45967.200608680556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45967.200608680556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45967.200608680556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45967.200608680556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45967.200608680556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45967.200608680556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45967.200608680556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45967.200608680556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45967.200608680556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45967.200608680556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45967.200608680556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45967.200608680556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45967.200608680556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45967.200608680556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45967.200608680556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45967.200608680556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45967.200608680556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45967.200608680556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45967.200608680556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45967.200608680556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45967.200608680556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45967.200608680556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45967.200608680556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45967.200608680556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45967.200608680556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45967.200608680556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45967.200608680556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45967.200608680556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45967.200608680556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45967.200608680556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45967.200608680556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45967.200608680556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45967.200608680556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45967.200608680556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45967.200608680556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45967.200608680556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45967.200608680556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45967.200608680556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45967.200608680556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45967.200608680556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45967.200608680556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45967.200608680556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45967.200608680556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45967.200608680556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45967.200608680556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45967.200608680556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45967.200608680556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45967.200608680556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45967.200608680556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45967.200608680556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45967.200608680556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45967.200608680556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45967.200608680556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45967.200608680556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45967.200608680556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45967.200608680556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45967.200608680556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45967.200608680556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45967.200608680556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45967.200608680556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45967.200608680556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45967.200608680556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45967.200608680556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45967.200608680556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45967.200608680556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45967.200608680556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45967.200608680556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45967.200608680556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45967.200608680556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45967.200608680556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45967.200608680556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45967.200608680556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45967.200608680556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45967.200608680556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45967.200608680556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45967.200608680556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45967.200608680556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45967.200608680556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45967.200608680556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45967.200608680556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45967.200608680556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45967.200608680556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45967.200608680556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45967.200608680556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45967.200608680556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45967.200608680556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45967.200608680556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45967.200608680556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45967.200608680556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45967.200608680556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45967.200608680556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45967.200608680556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45967.200608680556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45967.200608680556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45967.200608680556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45967.200608680556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45967.200608680556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45967.200608680556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45967.200608680556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45967.200608680556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45967.200608680556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45967.200608680556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45967.200608680556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45967.200608680556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45967.200608680556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45967.200608680556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45967.200608680556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45967.200608680556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45967.200608680556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45967.200608680556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45967.200608680556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45967.200608680556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45967.200608680556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45967.200608680556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45967.200608680556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45967.200608680556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45967.200608680556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45967.200608680556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45967.200608680556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45967.200608680556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45967.200608680556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45967.200608680556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45967.200608680556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45967.200608680556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45967.200608680556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45967.200608680556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45967.200608680556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45967.200608680556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45967.200608680556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45967.200608680556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45967.200608680556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45967.200608680556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45967.200608680556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45967.200608680556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45967.200608680556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45967.200608680556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45967.200608680556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45967.200608680556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45967.200608680556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45967.200608680556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45967.200608680556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45967.200608680556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45967.200608680556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45967.200608680556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45967.200608680556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45967.200608680556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45967.200608680556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45967.200608680556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45967.200608680556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45967.200608680556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45967.200608680556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45967.200608680556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45967.200608680556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45967.200608680556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45967.200608680556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45967.200608680556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45967.200608680556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45967.200608680556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45967.200608680556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45967.200608680556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45967.200608680556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45967.200608680556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45967.200608680556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45967.200608680556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45967.200608680556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45967.200608680556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45967.200608680556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45967.200608680556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45967.200608680556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45967.200608680556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45967.200608680556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45967.200608680556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45967.200608680556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45967.200608680556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45967.200608680556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45967.200608680556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45967.200608680556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45967.200608680556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45967.200608680556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45967.200608680556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45967.200608680556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45967.200608680556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45967.200608680556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45967.200608680556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45967.200608680556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45967.200608680556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45967.200608680556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45967.200608680556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45967.200608680556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45967.200608680556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45967.200608680556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45967.200608680556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45967.200608680556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45967.200608680556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45967.200608680556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45967.200608680556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45967.200608680556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45967.200608680556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45967.200608680556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45967.200608680556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45967.200608680556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45967.200608680556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45967.200608680556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45967.200608680556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45967.200608680556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45967.200608680556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45967.200608680556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45967.200608680556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45967.200608680556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45967.200608680556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45967.200608680556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45967.200608680556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45967.200608680556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45967.200608680556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45967.200608680556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45967.200608680556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45967.200608680556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45967.200608680556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45967.200608680556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45967.200608680556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45967.200608680556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45967.200608680556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45967.200608680556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45967.200608680556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45967.200608680556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45967.200608680556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45967.200608680556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45967.200608680556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45967.200608680556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45967.200608680556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45967.200608680556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45967.200608680556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45967.200608680556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45967.200608680556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45967.200608680556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45967.200608680556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45967.200608680556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45967.200608680556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45967.200608680556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45967.200608680556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45967.200608680556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45967.200608680556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45967.200608680556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45967.200608680556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45967.200608680556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45967.200608680556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45967.200608680556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45967.200608680556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45967.200608680556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45967.200608680556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45967.200608680556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45967.200608680556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45967.200608680556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45967.200608680556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45967.200608680556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45967.200608680556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45967.200608680556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45967.200608680556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45967.200608680556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45967.200608680556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45967.200608680556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45967.200608680556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45967.200608680556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45967.200608680556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45967.200608680556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45967.200608680556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45967.200608680556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45967.200608680556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45967.200608680556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45967.200608680556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45967.200608680556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45967.200608680556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45967.200608680556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45967.200608680556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45967.200608680556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45967.200608680556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45967.200608680556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45967.200608680556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45967.200608680556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45967.200608680556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45967.200608680556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45967.200608680556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45967.200608680556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45967.200608680556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45967.200608680556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45967.200608680556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45967.200608680556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45967.200608680556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45967.200608680556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45967.200608680556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45967.200608680556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45967.200608680556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45967.200608680556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45967.200608680556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45967.200608680556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45967.200608680556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45967.200608680556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45967.200608680556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45967.200608680556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45967.200608680556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45967.200608680556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45967.200608680556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45967.200608680556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45967.200608680556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45967.200608680556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45967.200608680556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45967.200608680556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45967.200608680556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45967.200608680556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45967.200608680556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45967.200608680556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45967.200608680556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45967.200608680556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45967.200608680556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45967.200608680556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45967.200608680556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45967.200608680556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45967.200608680556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45967.200608680556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45967.200608680556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45967.200608680556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45967.200608680556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45967.200608680556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45967.200608680556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45967.200608680556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45967.200608680556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45967.200608680556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45967.200608680556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45967.200608680556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45967.200608680556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45967.200608680556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45967.200608680556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45967.200608680556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45967.200608680556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45967.200608680556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45967.200608680556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45967.200608680556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45967.200608680556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45967.200608680556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45967.200608680556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45967.200608680556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45967.200608680556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45967.200608680556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45967.200608680556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45967.200608680556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45967.200608680556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45967.200608680556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45967.200608680556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45967.200608680556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45967.200608680556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45967.200608680556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45967.200608680556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45967.200608680556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45967.200608680556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45967.200608680556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45967.200608680556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45967.200608680556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45967.200608680556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45967.200608680556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45967.200608680556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45967.200608680556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45967.200608680556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45967.200608680556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45967.200608680556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45967.200608680556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45967.200608680556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45967.200608680556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45967.200608680556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45967.200608680556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45967.200608680556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45967.200608680556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45967.200608680556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45967.200608680556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45967.200608680556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45967.200608680556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45967.200608680556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45967.200608680556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45967.200608680556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45967.200608680556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45967.200608680556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45967.200608680556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45967.200608680556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45967.200608680556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45967.200608680556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45967.200608680556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45967.200608680556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45967.200608680556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45967.200608680556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45967.200608680556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45967.200608680556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45967.200608680556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45967.200608680556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45967.200608680556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45967.200608680556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45967.200608680556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45967.200608680556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45967.200608680556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45967.200608680556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45967.200608680556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45967.200608680556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45967.200608680556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45967.200608680556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45967.200608680556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45967.200608680556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45967.200608680556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45967.200608680556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45967.200608680556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45967.200608680556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45967.200608680556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45967.200608680556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45967.200608680556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45967.200608680556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45967.200608680556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45967.200608680556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45967.200608680556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45967.200608680556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45967.200608680556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45967.200608680556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45967.200608680556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45967.200608680556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45967.200608680556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45967.200608680556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45967.200608680556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45967.200608680556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45967.200608680556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45967.200608680556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45967.200608680556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45967.200608680556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45967.200608680556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45967.200608680556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45967.200608680556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45967.200608680556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45967.200608680556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45967.200608680556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45967.200608680556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45967.200608680556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45967.200608680556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45967.200608680556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45967.200608680556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45967.200608680556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45967.200608680556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45967.200608680556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45967.200608680556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45967.200608680556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45967.200608680556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45967.200608680556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45967.200608680556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45967.200608680556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45967.200608680556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45967.200608680556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45967.200608680556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45967.200608680556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45967.200608680556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45967.200608680556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45967.200608680556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45967.200608680556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45967.200608680556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45967.200608680556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39113</v>
      </c>
      <c r="B2" s="92" t="str">
        <f>IFERROR(VLOOKUP(D2,DB!A:K,11,0),"")</f>
        <v>R4</v>
      </c>
      <c r="C2" s="94">
        <v>1</v>
      </c>
      <c r="D2" s="92" t="s">
        <v>35092</v>
      </c>
      <c r="E2" s="95" t="s">
        <v>39021</v>
      </c>
      <c r="F2" s="96">
        <v>45703.480717592596</v>
      </c>
      <c r="G2" s="97">
        <f ca="1">IFERROR(NOW()-F2,"")</f>
        <v>263.7198910879597</v>
      </c>
      <c r="H2" s="96">
        <v>45703.474768518521</v>
      </c>
      <c r="I2" s="96" t="str">
        <f>IFERROR(VLOOKUP(D2,DB!A:F,6,0),"")</f>
        <v>SCECO</v>
      </c>
      <c r="J2" s="96" t="str">
        <f>IFERROR(VLOOKUP(D2,DB!A:G,7,0),"")</f>
        <v>Dead</v>
      </c>
      <c r="K2" s="98" t="s">
        <v>39114</v>
      </c>
      <c r="L2" s="92" t="str">
        <f>IFERROR(VLOOKUP(D2,DB!A:I,9,0),"")</f>
        <v>Latis</v>
      </c>
    </row>
    <row r="3" spans="1:16" ht="15" customHeight="1">
      <c r="A3" s="116" t="s">
        <v>39115</v>
      </c>
      <c r="B3" s="116" t="str">
        <f>IFERROR(VLOOKUP(D3,DB!A:K,11,0),"")</f>
        <v>R4</v>
      </c>
      <c r="C3" s="117">
        <v>1</v>
      </c>
      <c r="D3" s="92" t="s">
        <v>36846</v>
      </c>
      <c r="E3" s="95" t="s">
        <v>39021</v>
      </c>
      <c r="F3" s="120">
        <v>45966.783495370371</v>
      </c>
      <c r="G3" s="121">
        <f ca="1">IFERROR(NOW()-F3,"")</f>
        <v>0.41711331018450437</v>
      </c>
      <c r="H3" s="120">
        <v>45966.777777777781</v>
      </c>
      <c r="I3" s="116" t="str">
        <f>IFERROR(VLOOKUP(D3,DB!A:F,6,0),"")</f>
        <v>Generator-SG</v>
      </c>
      <c r="J3" s="116" t="str">
        <f>IFERROR(VLOOKUP(D3,DB!A:G,7,0),"")</f>
        <v>Dead</v>
      </c>
      <c r="K3" s="122" t="s">
        <v>39116</v>
      </c>
      <c r="L3" s="118" t="str">
        <f>IFERROR(VLOOKUP(D3,DB!A:I,9,0),"")</f>
        <v>Latis</v>
      </c>
    </row>
    <row r="4" spans="1:16" ht="15" customHeight="1">
      <c r="A4" s="116" t="s">
        <v>39117</v>
      </c>
      <c r="B4" s="116" t="str">
        <f>IFERROR(VLOOKUP(D4,DB!A:K,11,0),"")</f>
        <v>R4</v>
      </c>
      <c r="C4" s="117">
        <v>1</v>
      </c>
      <c r="D4" s="92" t="s">
        <v>36478</v>
      </c>
      <c r="E4" s="95" t="s">
        <v>39021</v>
      </c>
      <c r="F4" s="120">
        <v>45966.923611111109</v>
      </c>
      <c r="G4" s="121">
        <f ca="1">IFERROR(NOW()-F4,"")</f>
        <v>0.27699756944639375</v>
      </c>
      <c r="H4" s="120">
        <v>45966.917939814812</v>
      </c>
      <c r="I4" s="116" t="str">
        <f>IFERROR(VLOOKUP(D4,DB!A:F,6,0),"")</f>
        <v>Generator-SG</v>
      </c>
      <c r="J4" s="116" t="str">
        <f>IFERROR(VLOOKUP(D4,DB!A:G,7,0),"")</f>
        <v>Dead</v>
      </c>
      <c r="K4" s="122" t="s">
        <v>39116</v>
      </c>
      <c r="L4" s="118" t="str">
        <f>IFERROR(VLOOKUP(D4,DB!A:I,9,0),"")</f>
        <v>Latis</v>
      </c>
    </row>
    <row r="5" spans="1:16" ht="15" customHeight="1">
      <c r="A5" s="116"/>
      <c r="B5" s="116" t="str">
        <f>IFERROR(VLOOKUP(D5,DB!A:K,11,0),"")</f>
        <v/>
      </c>
      <c r="C5" s="117"/>
      <c r="D5" s="92"/>
      <c r="E5" s="95"/>
      <c r="F5" s="120"/>
      <c r="G5" s="121">
        <f ca="1">IFERROR(NOW()-F5,"")</f>
        <v>45967.200608680556</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45967.200608680556</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45967.200608680556</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45967.200608680556</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45967.200608680556</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45967.200608680556</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45967.200608680556</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45967.200608680556</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45967.200608680556</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45967.200608680556</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45967.200608680556</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45967.200608680556</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45967.200608680556</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45967.200608680556</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45967.200608680556</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45967.200608680556</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45967.200608680556</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45967.200608680556</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45967.200608680556</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45967.200608680556</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45967.200608680556</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45967.200608680556</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45967.200608680556</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45967.200608680556</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45967.200608680556</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45967.200608680556</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45967.200608680556</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45967.200608680556</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45967.200608680556</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45967.200608680556</v>
      </c>
      <c r="H34" s="120"/>
      <c r="I34" s="116" t="str">
        <f>IFERROR(VLOOKUP(D34,DB!A:F,6,0),"")</f>
        <v/>
      </c>
      <c r="J34" s="116" t="str">
        <f>IFERROR(VLOOKUP(D34,DB!A:G,7,0),"")</f>
        <v/>
      </c>
      <c r="K34" s="122"/>
      <c r="L34" s="118" t="str">
        <f>IFERROR(VLOOKUP(D34,DB!A:I,9,0),"")</f>
        <v/>
      </c>
    </row>
    <row r="35" spans="1:12" ht="15" customHeight="1">
      <c r="A35" s="123"/>
      <c r="B35" s="123" t="str">
        <f>IFERROR(VLOOKUP(D35,DB!A:K,11,0),"")</f>
        <v/>
      </c>
      <c r="C35" s="124"/>
      <c r="D35" s="125"/>
      <c r="E35" s="126"/>
      <c r="F35" s="127"/>
      <c r="G35" s="128">
        <f ca="1">IFERROR(NOW()-F35,"")</f>
        <v>45967.200608680556</v>
      </c>
      <c r="H35" s="127"/>
      <c r="I35" s="123" t="str">
        <f>IFERROR(VLOOKUP(D35,DB!A:F,6,0),"")</f>
        <v/>
      </c>
      <c r="J35" s="123" t="str">
        <f>IFERROR(VLOOKUP(D35,DB!A:G,7,0),"")</f>
        <v/>
      </c>
      <c r="K35" s="129"/>
      <c r="L35" s="125" t="str">
        <f>IFERROR(VLOOKUP(D35,DB!A:I,9,0),"")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39118</v>
      </c>
      <c r="B2" s="37" t="str">
        <f>IFERROR(VLOOKUP(D2,DB!A:K,11,0),"")</f>
        <v>R5</v>
      </c>
      <c r="C2" s="37">
        <v>3</v>
      </c>
      <c r="D2" s="115" t="s">
        <v>36011</v>
      </c>
      <c r="E2" s="37" t="s">
        <v>39021</v>
      </c>
      <c r="F2" s="38">
        <v>45891.832060185188</v>
      </c>
      <c r="G2" s="138">
        <f ca="1">IFERROR(NOW()-F2,"")</f>
        <v>75.368548495367577</v>
      </c>
      <c r="H2" s="38">
        <v>45891.790393518517</v>
      </c>
      <c r="I2" s="37" t="str">
        <f>IFERROR(VLOOKUP(D2,DB!A:F,6,0),"")</f>
        <v>Generator-SG</v>
      </c>
      <c r="J2" s="37" t="str">
        <f>IFERROR(VLOOKUP(D2,DB!A:G,7,0),"")</f>
        <v>Vandalized</v>
      </c>
      <c r="K2" s="37" t="s">
        <v>39119</v>
      </c>
      <c r="L2" s="37" t="str">
        <f>IFERROR(VLOOKUP(D2,DB!A:I,9,0),"")</f>
        <v>Latis</v>
      </c>
      <c r="M2" s="114"/>
    </row>
    <row r="3" spans="1:13" ht="30.75">
      <c r="A3" s="37" t="s">
        <v>39120</v>
      </c>
      <c r="B3" s="37" t="str">
        <f>IFERROR(VLOOKUP(D3,DB!A:K,11,0),"")</f>
        <v>R5</v>
      </c>
      <c r="C3" s="37">
        <v>1</v>
      </c>
      <c r="D3" s="37" t="s">
        <v>33268</v>
      </c>
      <c r="E3" s="37" t="s">
        <v>39102</v>
      </c>
      <c r="F3" s="38">
        <v>45926.188877314817</v>
      </c>
      <c r="G3" s="138">
        <f t="shared" ref="G3" ca="1" si="0">IFERROR(NOW()-F3,"")</f>
        <v>41.011731365739251</v>
      </c>
      <c r="H3" s="38">
        <v>45926.158159722225</v>
      </c>
      <c r="I3" s="37" t="str">
        <f>IFERROR(VLOOKUP(D3,DB!A:F,6,0),"")</f>
        <v>SCECO</v>
      </c>
      <c r="J3" s="37" t="str">
        <f>IFERROR(VLOOKUP(D3,DB!A:G,7,0),"")</f>
        <v>Good</v>
      </c>
      <c r="K3" s="37" t="s">
        <v>39121</v>
      </c>
      <c r="L3" s="37" t="str">
        <f>IFERROR(VLOOKUP(D3,DB!A:I,9,0),"")</f>
        <v>Latis</v>
      </c>
      <c r="M3" s="114"/>
    </row>
    <row r="4" spans="1:13" ht="48" customHeight="1">
      <c r="A4" s="146" t="s">
        <v>39122</v>
      </c>
      <c r="B4" s="146" t="str">
        <f>IFERROR(VLOOKUP(D4,DB!A:K,11,0),"")</f>
        <v>R5</v>
      </c>
      <c r="C4" s="146">
        <v>1</v>
      </c>
      <c r="D4" s="146" t="s">
        <v>34758</v>
      </c>
      <c r="E4" s="146" t="s">
        <v>39102</v>
      </c>
      <c r="F4" s="147">
        <v>45948.661111111112</v>
      </c>
      <c r="G4" s="148">
        <f ca="1">IFERROR(NOW()-F4,"")</f>
        <v>18.539497569443483</v>
      </c>
      <c r="H4" s="147">
        <v>45948.661111111112</v>
      </c>
      <c r="I4" s="146" t="str">
        <f>IFERROR(VLOOKUP(D4,DB!A:F,6,0),"")</f>
        <v>SCECO</v>
      </c>
      <c r="J4" s="146" t="str">
        <f>IFERROR(VLOOKUP(D4,DB!A:G,7,0),"")</f>
        <v>Dead</v>
      </c>
      <c r="K4" s="146" t="s">
        <v>39123</v>
      </c>
      <c r="L4" s="146" t="str">
        <f>IFERROR(VLOOKUP(D4,DB!A:I,9,0),"")</f>
        <v>Latis</v>
      </c>
    </row>
    <row r="5" spans="1:13" ht="15">
      <c r="A5" s="146" t="s">
        <v>39124</v>
      </c>
      <c r="B5" s="146" t="str">
        <f>IFERROR(VLOOKUP(D5,DB!A:K,11,0),"")</f>
        <v>R5</v>
      </c>
      <c r="C5" s="146">
        <v>1</v>
      </c>
      <c r="D5" s="146" t="s">
        <v>32330</v>
      </c>
      <c r="E5" s="146" t="s">
        <v>39021</v>
      </c>
      <c r="F5" s="147">
        <v>45966.952418981484</v>
      </c>
      <c r="G5" s="148">
        <f ca="1">IFERROR(NOW()-F5,"")</f>
        <v>0.24818969907209976</v>
      </c>
      <c r="H5" s="147">
        <v>45966.946793981479</v>
      </c>
      <c r="I5" s="146" t="str">
        <f>IFERROR(VLOOKUP(D5,DB!A:F,6,0),"")</f>
        <v>SCECO</v>
      </c>
      <c r="J5" s="146" t="str">
        <f>IFERROR(VLOOKUP(D5,DB!A:G,7,0),"")</f>
        <v>Dead</v>
      </c>
      <c r="K5" s="146" t="s">
        <v>39125</v>
      </c>
      <c r="L5" s="146" t="str">
        <f>IFERROR(VLOOKUP(D5,DB!A:I,9,0),"")</f>
        <v>Latis</v>
      </c>
    </row>
    <row r="6" spans="1:13" ht="15">
      <c r="A6" s="146" t="s">
        <v>39126</v>
      </c>
      <c r="B6" s="146" t="str">
        <f>IFERROR(VLOOKUP(D6,DB!A:K,11,0),"")</f>
        <v>R5</v>
      </c>
      <c r="C6" s="146">
        <v>1</v>
      </c>
      <c r="D6" s="146" t="s">
        <v>33933</v>
      </c>
      <c r="E6" s="146" t="s">
        <v>39021</v>
      </c>
      <c r="F6" s="147">
        <v>45967.176620370374</v>
      </c>
      <c r="G6" s="148">
        <f ca="1">IFERROR(NOW()-F6,"")</f>
        <v>2.3988310182176065E-2</v>
      </c>
      <c r="H6" s="147">
        <v>45967.170891203707</v>
      </c>
      <c r="I6" s="146" t="str">
        <f>IFERROR(VLOOKUP(D6,DB!A:F,6,0),"")</f>
        <v>Generator-SG</v>
      </c>
      <c r="J6" s="146" t="str">
        <f>IFERROR(VLOOKUP(D6,DB!A:G,7,0),"")</f>
        <v>Vandalized</v>
      </c>
      <c r="K6" s="146" t="s">
        <v>39127</v>
      </c>
      <c r="L6" s="146" t="str">
        <f>IFERROR(VLOOKUP(D6,DB!A:I,9,0),"")</f>
        <v>Latis</v>
      </c>
    </row>
    <row r="7" spans="1:13" ht="15">
      <c r="A7" s="146"/>
      <c r="B7" s="146" t="str">
        <f>IFERROR(VLOOKUP(D7,DB!A:K,11,0),"")</f>
        <v/>
      </c>
      <c r="C7" s="146"/>
      <c r="D7" s="146"/>
      <c r="E7" s="146"/>
      <c r="F7" s="147"/>
      <c r="G7" s="148">
        <f ca="1">IFERROR(NOW()-F7,"")</f>
        <v>45967.200608680556</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45967.200608680556</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45967.200608680556</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45967.200608680556</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45967.200608680556</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45967.200608680556</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45967.200608680556</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45967.200608680556</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45967.200608680556</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45967.200608680556</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45967.200608680556</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45967.200608680556</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45967.200608680556</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45967.200608680556</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45967.200608680556</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45967.200608680556</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45967.200608680556</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45967.200608680556</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45967.200608680556</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45967.200608680556</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45967.200608680556</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45967.200608680556</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45967.200608680556</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45967.200608680556</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45967.200608680556</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45967.200608680556</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45967.200608680556</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45967.200608680556</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45967.200608680556</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45967.200608680556</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45967.200608680556</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45967.200608680556</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45967.200608680556</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45967.200608680556</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45967.200608680556</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45967.200608680556</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45967.200608680556</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45967.200608680556</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45967.200608680556</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45967.200608680556</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45967.200608680556</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45967.200608680556</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45967.200608680556</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45967.200608680556</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45967.200608680556</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45967.200608680556</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45967.200608680556</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45967.200608680556</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45967.200608680556</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45967.200608680556</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45967.200608680556</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45967.200608680556</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45967.200608680556</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45967.200608680556</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45967.200608680556</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45967.200608680556</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45967.200608680556</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45967.200608680556</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45967.200608680556</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45967.200608680556</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45967.200608680556</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45967.200608680556</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45967.200608680556</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45967.200608680556</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45967.200608680556</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45967.200608680556</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45967.200608680556</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45967.200608680556</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45967.200608680556</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45967.200608680556</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45967.200608680556</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45967.200608680556</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45967.200608680556</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45967.200608680556</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45967.200608680556</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45967.200608680556</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45967.200608680556</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45967.200608680556</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45967.200608680556</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45967.200608680556</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45967.200608680556</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45967.200608680556</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45967.200608680556</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45967.200608680556</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45967.200608680556</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45967.200608680556</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45967.200608680556</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45967.200608680556</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45967.200608680556</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45967.200608680556</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45967.200608680556</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45967.200608680556</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45967.200608680556</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45967.200608680556</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45967.200608680556</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45967.200608680556</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45967.200608680556</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45967.200608680556</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45967.200608680556</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45967.200608680556</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45967.200608680556</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45967.200608680556</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45967.200608680556</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45967.200608680556</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45967.200608680556</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45967.200608680556</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45967.200608680556</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45967.200608680556</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45967.200608680556</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45967.200608680556</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45967.200608680556</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45967.200608680556</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45967.200608680556</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45967.200608680556</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45967.200608680556</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45967.200608680556</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45967.200608680556</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45967.200608680556</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45967.200608680556</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45967.200608680556</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45967.200608680556</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45967.200608680556</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45967.200608680556</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45967.200608680556</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45967.200608680556</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45967.200608680556</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45967.200608680556</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45967.200608680556</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45967.200608680556</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45967.200608680556</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45967.200608680556</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45967.200608680556</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45967.200608680556</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45967.200608680556</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45967.200608680556</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45967.200608680556</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45967.200608680556</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45967.200608680556</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45967.200608680556</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45967.200608680556</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45967.200608680556</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45967.200608680556</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45967.200608680556</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45967.200608680556</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45967.200608680556</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45967.200608680556</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45967.200608680556</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45967.200608680556</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45967.200608680556</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45967.200608680556</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45967.200608680556</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45967.200608680556</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45967.200608680556</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45967.200608680556</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45967.200608680556</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45967.200608680556</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45967.200608680556</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45967.200608680556</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45967.200608680556</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45967.200608680556</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45967.200608680556</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45967.200608680556</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45967.200608680556</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45967.200608680556</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45967.200608680556</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45967.200608680556</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45967.200608680556</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45967.200608680556</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45967.200608680556</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45967.200608680556</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45967.200608680556</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45967.200608680556</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45967.200608680556</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45967.200608680556</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45967.200608680556</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45967.200608680556</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45967.200608680556</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45967.200608680556</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45967.200608680556</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45967.200608680556</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45967.200608680556</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45967.200608680556</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45967.200608680556</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45967.200608680556</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45967.200608680556</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45967.200608680556</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45967.200608680556</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45967.200608680556</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45967.200608680556</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45967.200608680556</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45967.200608680556</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45967.200608680556</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45967.200608680556</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45967.200608680556</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45967.200608680556</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45967.200608680556</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45967.200608680556</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45967.200608680556</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45967.200608680556</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45967.200608680556</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45967.200608680556</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45967.200608680556</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45967.200608680556</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45967.200608680556</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45967.200608680556</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45967.200608680556</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45967.200608680556</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45967.200608680556</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45967.200608680556</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45967.200608680556</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45967.200608680556</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45967.200608680556</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45967.200608680556</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45967.200608680556</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45967.200608680556</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45967.200608680556</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45967.200608680556</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45967.200608680556</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45967.200608680556</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45967.200608680556</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45967.200608680556</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45967.200608680556</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45967.200608680556</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45967.200608680556</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45967.200608680556</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45967.200608680556</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45967.200608680556</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45967.200608680556</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45967.200608680556</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45967.200608680556</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45967.200608680556</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45967.200608680556</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45967.200608680556</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45967.200608680556</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45967.200608680556</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45967.200608680556</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45967.200608680556</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45967.200608680556</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45967.200608680556</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45967.200608680556</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45967.200608680556</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45967.200608680556</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45967.200608680556</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45967.200608680556</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45967.200608680556</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45967.200608680556</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45967.200608680556</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45967.200608680556</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45967.200608680556</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45967.200608680556</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45967.200608680556</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45967.200608680556</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45967.200608680556</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45967.200608680556</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45967.200608680556</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45967.200608680556</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45967.200608680556</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45967.200608680556</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45967.200608680556</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45967.200608680556</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45967.200608680556</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45967.200608680556</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45967.200608680556</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45967.200608680556</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45967.200608680556</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45967.200608680556</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45967.200608680556</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45967.200608680556</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45967.200608680556</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45967.200608680556</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45967.200608680556</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45967.200608680556</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45967.200608680556</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45967.200608680556</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45967.200608680556</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45967.200608680556</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45967.200608680556</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45967.200608680556</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45967.200608680556</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45967.200608680556</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45967.200608680556</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45967.200608680556</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45967.200608680556</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45967.200608680556</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45967.200608680556</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45967.200608680556</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45967.200608680556</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45967.200608680556</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45967.200608680556</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45967.200608680556</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45967.200608680556</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45967.200608680556</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45967.200608680556</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45967.200608680556</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45967.200608680556</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45967.200608680556</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45967.200608680556</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45967.200608680556</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45967.200608680556</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45967.200608680556</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45967.200608680556</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45967.200608680556</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45967.200608680556</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45967.200608680556</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45967.200608680556</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45967.200608680556</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45967.200608680556</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45967.200608680556</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45967.200608680556</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45967.200608680556</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45967.200608680556</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abSelected="1"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45967.200608680556</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45967.200608680556</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45967.200608680556</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45967.200608680556</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45967.200608680556</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45967.200608680556</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45967.200608680556</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45967.200608680556</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45967.200608680556</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45967.200608680556</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45967.200608680556</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45967.200608680556</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45967.200608680556</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45967.200608680556</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45967.200608680556</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45967.200608680556</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45967.200608680556</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45967.200608680556</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45967.200608680556</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2025-11-06T01:50:31Z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