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448" documentId="120_S{2AC9BD13-BADA-5192-A53E-5A8FF88502F6}" xr6:coauthVersionLast="47" xr6:coauthVersionMax="47" xr10:uidLastSave="{235149C3-D51D-4F8C-8C56-6DE27D534051}"/>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4" i="5"/>
  <c r="L15" i="5"/>
  <c r="L16" i="5"/>
  <c r="L17" i="5"/>
  <c r="L18" i="5"/>
  <c r="L19" i="5"/>
  <c r="L20" i="5"/>
  <c r="L21" i="5"/>
  <c r="L22" i="5"/>
  <c r="L23" i="5"/>
  <c r="J14" i="5"/>
  <c r="J15" i="5"/>
  <c r="J16" i="5"/>
  <c r="J17" i="5"/>
  <c r="J18" i="5"/>
  <c r="J19" i="5"/>
  <c r="J20" i="5"/>
  <c r="J21" i="5"/>
  <c r="J22" i="5"/>
  <c r="J23" i="5"/>
  <c r="I14" i="5"/>
  <c r="I15" i="5"/>
  <c r="I16" i="5"/>
  <c r="I17" i="5"/>
  <c r="I18" i="5"/>
  <c r="I19" i="5"/>
  <c r="I20" i="5"/>
  <c r="I21" i="5"/>
  <c r="I22" i="5"/>
  <c r="I23" i="5"/>
  <c r="G14" i="5"/>
  <c r="G15" i="5"/>
  <c r="G16" i="5"/>
  <c r="G17" i="5"/>
  <c r="G18" i="5"/>
  <c r="G19" i="5"/>
  <c r="G20" i="5"/>
  <c r="G21" i="5"/>
  <c r="G22" i="5"/>
  <c r="G23" i="5"/>
  <c r="B14" i="5"/>
  <c r="B15" i="5"/>
  <c r="B16" i="5"/>
  <c r="B17" i="5"/>
  <c r="B18" i="5"/>
  <c r="B19" i="5"/>
  <c r="B20" i="5"/>
  <c r="B21" i="5"/>
  <c r="B22" i="5"/>
  <c r="B2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I4" i="4"/>
  <c r="J4" i="4"/>
  <c r="L4" i="4"/>
  <c r="B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<sst xmlns="http://schemas.openxmlformats.org/spreadsheetml/2006/main" count="181603" uniqueCount="39213">
  <si>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</si>
  <si>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</si>
  <si>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</si>
  <si>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</si>
  <si>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</si>
  <si>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</si>
  <si>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</si>
  <si>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</si>
  <si>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</si>
  <si>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</si>
  <si>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</si>
  <si>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</si>
  <si>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</si>
  <si>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</si>
  <si>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</si>
  <si>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</si>
  <si>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</si>
  <si>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</si>
  <si>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</si>
  <si>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</si>
  <si>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</si>
  <si>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</si>
  <si>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</si>
  <si>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</si>
  <si>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</si>
  <si>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</si>
  <si>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</si>
  <si>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</si>
  <si>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</si>
  <si>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</si>
  <si>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</si>
  <si>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</si>
  <si>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</si>
  <si>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</si>
  <si>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</si>
  <si>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</si>
  <si>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</si>
  <si>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</si>
  <si>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</si>
  <si>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</si>
  <si>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</si>
  <si>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</si>
  <si>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</si>
  <si>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</si>
  <si>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</si>
  <si>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</si>
  <si>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</si>
  <si>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</si>
  <si>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</si>
  <si>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</si>
  <si>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</si>
  <si>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</si>
  <si>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</si>
  <si>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</si>
  <si>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</si>
  <si>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</si>
  <si>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</si>
  <si>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</si>
  <si>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</si>
  <si>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</si>
  <si>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</si>
  <si>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</si>
  <si>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</si>
  <si>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</si>
  <si>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</si>
  <si>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</si>
  <si>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</si>
  <si>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</si>
  <si>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</si>
  <si>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</si>
  <si>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</si>
  <si>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</si>
  <si>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</si>
  <si>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</si>
  <si>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</si>
  <si>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</si>
  <si>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</si>
  <si>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</si>
  <si>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</si>
  <si>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</si>
  <si>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</si>
  <si>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</si>
  <si>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</si>
  <si>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</si>
  <si>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</si>
  <si>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</si>
  <si>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</si>
  <si>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</si>
  <si>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</si>
  <si>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</si>
  <si>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</si>
  <si>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</si>
  <si>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</si>
  <si>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</si>
  <si>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</si>
  <si>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</si>
  <si>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</si>
  <si>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</si>
  <si>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</si>
  <si>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</si>
  <si>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</si>
  <si>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</si>
  <si>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</si>
  <si>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</si>
  <si>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</si>
  <si>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</si>
  <si>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</si>
  <si>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</si>
  <si>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</si>
  <si>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</si>
  <si>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</si>
  <si>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</si>
  <si>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</si>
  <si>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</si>
  <si>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</si>
  <si>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</si>
  <si>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</si>
  <si>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</si>
  <si>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</si>
  <si>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</si>
  <si>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</si>
  <si>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</si>
  <si>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</si>
  <si>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</si>
  <si>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</si>
  <si>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</si>
  <si>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</si>
  <si>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</si>
  <si>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</si>
  <si>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</si>
  <si>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</si>
  <si>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</si>
  <si>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</si>
  <si>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</si>
  <si>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</si>
  <si>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</si>
  <si>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</si>
  <si>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</si>
  <si>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</si>
  <si>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</si>
  <si>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</si>
  <si>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</si>
  <si>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</si>
  <si>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</si>
  <si>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</si>
  <si>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</si>
  <si>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</si>
  <si>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</si>
  <si>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</si>
  <si>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</si>
  <si>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</si>
  <si>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</si>
  <si>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</si>
  <si>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</si>
  <si>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</si>
  <si>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</si>
  <si>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</si>
  <si>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</si>
  <si>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</si>
  <si>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</si>
  <si>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</si>
  <si>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</si>
  <si>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</si>
  <si>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</si>
  <si>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</si>
  <si>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</si>
  <si>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</si>
  <si>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</si>
  <si>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</si>
  <si>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</si>
  <si>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</si>
  <si>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</si>
  <si>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</si>
  <si>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</si>
  <si>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</si>
  <si>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</si>
  <si>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</si>
  <si>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</si>
  <si>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</si>
  <si>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</si>
  <si>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</si>
  <si>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</si>
  <si>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</si>
  <si>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</si>
  <si>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</si>
  <si>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</si>
  <si>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</si>
  <si>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</si>
  <si>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</si>
  <si>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</si>
  <si>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</si>
  <si>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</si>
  <si>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</si>
  <si>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</si>
  <si>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</si>
  <si>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</si>
  <si>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</si>
  <si>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</si>
  <si>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</si>
  <si>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</si>
  <si>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</si>
  <si>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</si>
  <si>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</si>
  <si>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</si>
  <si>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</si>
  <si>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</si>
  <si>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</si>
  <si>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</si>
  <si>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</si>
  <si>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</si>
  <si>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</si>
  <si>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</si>
  <si>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</si>
  <si>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</si>
  <si>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</si>
  <si>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</si>
  <si>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</si>
  <si>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</si>
  <si>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</si>
  <si>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</si>
  <si>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</si>
  <si>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</si>
  <si>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</si>
  <si>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</si>
  <si>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</si>
  <si>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</si>
  <si>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</si>
  <si>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</si>
  <si>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</si>
  <si>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</si>
  <si>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</si>
  <si>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</si>
  <si>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</si>
  <si>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</si>
  <si>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</si>
  <si>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</si>
  <si>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</si>
  <si>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</si>
  <si>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</si>
  <si>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</si>
  <si>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</si>
  <si>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</si>
  <si>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</si>
  <si>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</si>
  <si>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</si>
  <si>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</si>
  <si>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</si>
  <si>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</si>
  <si>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</si>
  <si>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</si>
  <si>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</si>
  <si>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</si>
  <si>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</si>
  <si>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</si>
  <si>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</si>
  <si>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</si>
  <si>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</si>
  <si>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</si>
  <si>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</si>
  <si>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</si>
  <si>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</si>
  <si>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</si>
  <si>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</si>
  <si>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</si>
  <si>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</si>
  <si>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</si>
  <si>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</si>
  <si>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</si>
  <si>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</si>
  <si>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</si>
  <si>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</si>
  <si>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</si>
  <si>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</si>
  <si>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</si>
  <si>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</si>
  <si>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</si>
  <si>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</si>
  <si>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</si>
  <si>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</si>
  <si>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</si>
  <si>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</si>
  <si>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</si>
  <si>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</si>
  <si>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</si>
  <si>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</si>
  <si>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</si>
  <si>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</si>
  <si>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</si>
  <si>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</si>
  <si>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</si>
  <si>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</si>
  <si>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</si>
  <si>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</si>
  <si>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</si>
  <si>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</si>
  <si>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</si>
  <si>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</si>
  <si>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</si>
  <si>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</si>
  <si>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</si>
  <si>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</si>
  <si>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</si>
  <si>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</si>
  <si>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</si>
  <si>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</si>
  <si>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</si>
  <si>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</si>
  <si>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</si>
  <si>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</si>
  <si>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</si>
  <si>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</si>
  <si>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</si>
  <si>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</si>
  <si>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</si>
  <si>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</si>
  <si>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</si>
  <si>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</si>
  <si>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</si>
  <si>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</si>
  <si>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</si>
  <si>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</si>
  <si>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</si>
  <si>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</si>
  <si>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</si>
  <si>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</si>
  <si>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</si>
  <si>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</si>
  <si>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</si>
  <si>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</si>
  <si>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</si>
  <si>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</si>
  <si>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</si>
  <si>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</si>
  <si>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</si>
  <si>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</si>
  <si>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</si>
  <si>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</si>
  <si>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</si>
  <si>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</si>
  <si>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</si>
  <si>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</si>
  <si>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</si>
  <si>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</si>
  <si>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</si>
  <si>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</si>
  <si>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</si>
  <si>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</si>
  <si>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</si>
  <si>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</si>
  <si>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</si>
  <si>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</si>
  <si>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</si>
  <si>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</si>
  <si>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</si>
  <si>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</si>
  <si>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</si>
  <si>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</si>
  <si>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</si>
  <si>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</si>
  <si>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</si>
  <si>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</si>
  <si>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</si>
  <si>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</si>
  <si>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</si>
  <si>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</si>
  <si>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</si>
  <si>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</si>
  <si>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</si>
  <si>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</si>
  <si>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</si>
  <si>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</si>
  <si>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</si>
  <si>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</si>
  <si>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</si>
  <si>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</si>
  <si>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</si>
  <si>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</si>
  <si>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</si>
  <si>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</si>
  <si>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</si>
  <si>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</si>
  <si>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</si>
  <si>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</si>
  <si>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</si>
  <si>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</si>
  <si>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</si>
  <si>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</si>
  <si>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</si>
  <si>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</si>
  <si>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</si>
  <si>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</si>
  <si>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</si>
  <si>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</si>
  <si>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</si>
  <si>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</si>
  <si>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</si>
  <si>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</si>
  <si>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</si>
  <si>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</si>
  <si>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</si>
  <si>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</si>
  <si>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</si>
  <si>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</si>
  <si>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</si>
  <si>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</si>
  <si>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</si>
  <si>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</si>
  <si>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</si>
  <si>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</si>
  <si>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</si>
  <si>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</si>
  <si>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</si>
  <si>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</si>
  <si>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</si>
  <si>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</si>
  <si>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</si>
  <si>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</si>
  <si>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</si>
  <si>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</si>
  <si>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</si>
  <si>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</si>
  <si>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</si>
  <si>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</si>
  <si>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</si>
  <si>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</si>
  <si>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</si>
  <si>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</si>
  <si>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</si>
  <si>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</si>
  <si>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</si>
  <si>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</si>
  <si>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</si>
  <si>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</si>
  <si>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</si>
  <si>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</si>
  <si>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</si>
  <si>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</si>
  <si>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</si>
  <si>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</si>
  <si>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</si>
  <si>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</si>
  <si>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</si>
  <si>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</si>
  <si>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</si>
  <si>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</si>
  <si>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</si>
  <si>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</si>
  <si>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</si>
  <si>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</si>
  <si>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</si>
  <si>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</si>
  <si>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</si>
  <si>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</si>
  <si>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</si>
  <si>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</si>
  <si>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</si>
  <si>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</si>
  <si>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</si>
  <si>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</si>
  <si>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</si>
  <si>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</si>
  <si>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</si>
  <si>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</si>
  <si>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</si>
  <si>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</si>
  <si>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</si>
  <si>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</si>
  <si>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</si>
  <si>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</si>
  <si>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</si>
  <si>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</si>
  <si>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</si>
  <si>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</si>
  <si>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</si>
  <si>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</si>
  <si>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</si>
  <si>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</si>
  <si>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</si>
  <si>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</si>
  <si>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</si>
  <si>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</si>
  <si>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</si>
  <si>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</si>
  <si>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</si>
  <si>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</si>
  <si>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</si>
  <si>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</si>
  <si>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</si>
  <si>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</si>
  <si>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</si>
  <si>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</si>
  <si>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</si>
  <si>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</si>
  <si>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</si>
  <si>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</si>
  <si>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</si>
  <si>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</si>
  <si>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</si>
  <si>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</si>
  <si>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</si>
  <si>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</si>
  <si>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</si>
  <si>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</si>
  <si>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</si>
  <si>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</si>
  <si>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</si>
  <si>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</si>
  <si>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</si>
  <si>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</si>
  <si>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</si>
  <si>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</si>
  <si>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</si>
  <si>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</si>
  <si>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</si>
  <si>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</si>
  <si>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</si>
  <si>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</si>
  <si>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</si>
  <si>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</si>
  <si>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</si>
  <si>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</si>
  <si>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</si>
  <si>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</si>
  <si>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</si>
  <si>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</si>
  <si>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</si>
  <si>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</si>
  <si>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</si>
  <si>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</si>
  <si>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</si>
  <si>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</si>
  <si>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</si>
  <si>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</si>
  <si>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</si>
  <si>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</si>
  <si>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</si>
  <si>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</si>
  <si>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</si>
  <si>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</si>
  <si>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</si>
  <si>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</si>
  <si>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</si>
  <si>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</si>
  <si>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</si>
  <si>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</si>
  <si>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</si>
  <si>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</si>
  <si>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</si>
  <si>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</si>
  <si>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</si>
  <si>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</si>
  <si>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</si>
  <si>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</si>
  <si>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</si>
  <si>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</si>
  <si>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</si>
  <si>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</si>
  <si>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</si>
  <si>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</si>
  <si>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</si>
  <si>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</si>
  <si>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</si>
  <si>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</si>
  <si>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</si>
  <si>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</si>
  <si>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</si>
  <si>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</si>
  <si>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</si>
  <si>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</si>
  <si>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</si>
  <si>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</si>
  <si>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</si>
  <si>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</si>
  <si>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</si>
  <si>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</si>
  <si>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</si>
  <si>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</si>
  <si>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</si>
  <si>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</si>
  <si>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</si>
  <si>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</si>
  <si>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</si>
  <si>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</si>
  <si>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</si>
  <si>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</si>
  <si>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</si>
  <si>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</si>
  <si>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</si>
  <si>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</si>
  <si>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</si>
  <si>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</si>
  <si>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</si>
  <si>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</si>
  <si>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</si>
  <si>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</si>
  <si>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</si>
  <si>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</si>
  <si>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</si>
  <si>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</si>
  <si>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</si>
  <si>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</si>
  <si>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</si>
  <si>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</si>
  <si>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</si>
  <si>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</si>
  <si>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</si>
  <si>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</si>
  <si>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</si>
  <si>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</si>
  <si>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</si>
  <si>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</si>
  <si>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</si>
  <si>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</si>
  <si>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</si>
  <si>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</si>
  <si>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</si>
  <si>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</si>
  <si>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</si>
  <si>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</si>
  <si>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</si>
  <si>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</si>
  <si>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</si>
  <si>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</si>
  <si>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</si>
  <si>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</si>
  <si>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</si>
  <si>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</si>
  <si>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</si>
  <si>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</si>
  <si>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</si>
  <si>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</si>
  <si>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</si>
  <si>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</si>
  <si>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</si>
  <si>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</si>
  <si>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</si>
  <si>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</si>
  <si>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</si>
  <si>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</si>
  <si>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</si>
  <si>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</si>
  <si>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</si>
  <si>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</si>
  <si>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</si>
  <si>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</si>
  <si>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</si>
  <si>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</si>
  <si>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</si>
  <si>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</si>
  <si>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</si>
  <si>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</si>
  <si>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</si>
  <si>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</si>
  <si>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</si>
  <si>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</si>
  <si>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</si>
  <si>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</si>
  <si>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</si>
  <si>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</si>
  <si>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</si>
  <si>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</si>
  <si>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</si>
  <si>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</si>
  <si>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</si>
  <si>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</si>
  <si>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</si>
  <si>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</si>
  <si>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</si>
  <si>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</si>
  <si>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</si>
  <si>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</si>
  <si>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</si>
  <si>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</si>
  <si>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</si>
  <si>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</si>
  <si>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</si>
  <si>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</si>
  <si>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</si>
  <si>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</si>
  <si>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</si>
  <si>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</si>
  <si>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</si>
  <si>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</si>
  <si>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</si>
  <si>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</si>
  <si>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</si>
  <si>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</si>
  <si>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</si>
  <si>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</si>
  <si>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</si>
  <si>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</si>
  <si>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</si>
  <si>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</si>
  <si>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</si>
  <si>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</si>
  <si>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</si>
  <si>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</si>
  <si>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</si>
  <si>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</si>
  <si>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</si>
  <si>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</si>
  <si>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</si>
  <si>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</si>
  <si>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</si>
  <si>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</si>
  <si>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</si>
  <si>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</si>
  <si>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</si>
  <si>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</si>
  <si>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</si>
  <si>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</si>
  <si>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</si>
  <si>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</si>
  <si>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</si>
  <si>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</si>
  <si>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</si>
  <si>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</si>
  <si>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</si>
  <si>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</si>
  <si>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</si>
  <si>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</si>
  <si>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</si>
  <si>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</si>
  <si>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</si>
  <si>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</si>
  <si>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</si>
  <si>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</si>
  <si>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</si>
  <si>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</si>
  <si>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</si>
  <si>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</si>
  <si>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</si>
  <si>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</si>
  <si>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</si>
  <si>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</si>
  <si>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</si>
  <si>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</si>
  <si>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</si>
  <si>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</si>
  <si>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</si>
  <si>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</si>
  <si>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</si>
  <si>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</si>
  <si>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</si>
  <si>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</si>
  <si>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</si>
  <si>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</si>
  <si>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</si>
  <si>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</si>
  <si>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</si>
  <si>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</si>
  <si>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</si>
  <si>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</si>
  <si>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</si>
  <si>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</si>
  <si>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</si>
  <si>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</si>
  <si>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</si>
  <si>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</si>
  <si>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</si>
  <si>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</si>
  <si>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</si>
  <si>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</si>
  <si>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</si>
  <si>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</si>
  <si>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</si>
  <si>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</si>
  <si>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</si>
  <si>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</si>
  <si>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</si>
  <si>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</si>
  <si>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</si>
  <si>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</si>
  <si>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</si>
  <si>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</si>
  <si>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</si>
  <si>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</si>
  <si>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</si>
  <si>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</si>
  <si>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</si>
  <si>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</si>
  <si>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</si>
  <si>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</si>
  <si>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</si>
  <si>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</si>
  <si>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</si>
  <si>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</si>
  <si>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</si>
  <si>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</si>
  <si>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</si>
  <si>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</si>
  <si>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</si>
  <si>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</si>
  <si>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</si>
  <si>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</si>
  <si>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</si>
  <si>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</si>
  <si>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</si>
  <si>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</si>
  <si>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</si>
  <si>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</si>
  <si>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</si>
  <si>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</si>
  <si>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</si>
  <si>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</si>
  <si>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</si>
  <si>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</si>
  <si>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</si>
  <si>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</si>
  <si>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</si>
  <si>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</si>
  <si>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</si>
  <si>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</si>
  <si>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</si>
  <si>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</si>
  <si>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</si>
  <si>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</si>
  <si>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</si>
  <si>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</si>
  <si>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</si>
  <si>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</si>
  <si>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</si>
  <si>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</si>
  <si>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</si>
  <si>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</si>
  <si>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</si>
  <si>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</si>
  <si>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</si>
  <si>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</si>
  <si>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</si>
  <si>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</si>
  <si>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</si>
  <si>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</si>
  <si>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</si>
  <si>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</si>
  <si>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</si>
  <si>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</si>
  <si>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</si>
  <si>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</si>
  <si>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</si>
  <si>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</si>
  <si>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</si>
  <si>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</si>
  <si>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</si>
  <si>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</si>
  <si>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</si>
  <si>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</si>
  <si>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</si>
  <si>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</si>
  <si>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</si>
  <si>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</si>
  <si>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</si>
  <si>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</si>
  <si>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</si>
  <si>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</si>
  <si>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</si>
  <si>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</si>
  <si>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</si>
  <si>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</si>
  <si>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</si>
  <si>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</si>
  <si>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</si>
  <si>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</si>
  <si>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</si>
  <si>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</si>
  <si>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</si>
  <si>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</si>
  <si>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</si>
  <si>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</si>
  <si>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</si>
  <si>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</si>
  <si>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</si>
  <si>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</si>
  <si>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</si>
  <si>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</si>
  <si>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</si>
  <si>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</si>
  <si>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</si>
  <si>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</si>
  <si>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</si>
  <si>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</si>
  <si>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</si>
  <si>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</si>
  <si>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</si>
  <si>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</si>
  <si>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</si>
  <si>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</si>
  <si>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</si>
  <si>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</si>
  <si>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</si>
  <si>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</si>
  <si>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</si>
  <si>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</si>
  <si>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</si>
  <si>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</si>
  <si>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</si>
  <si>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</si>
  <si>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</si>
  <si>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</si>
  <si>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</si>
  <si>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</si>
  <si>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</si>
  <si>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</si>
  <si>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</si>
  <si>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</si>
  <si>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</si>
  <si>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</si>
  <si>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</si>
  <si>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</si>
  <si>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</si>
  <si>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</si>
  <si>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</si>
  <si>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</si>
  <si>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</si>
  <si>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</si>
  <si>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</si>
  <si>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</si>
  <si>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</si>
  <si>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</si>
  <si>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</si>
  <si>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</si>
  <si>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</si>
  <si>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</si>
  <si>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</si>
  <si>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</si>
  <si>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</si>
  <si>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</si>
  <si>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</si>
  <si>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</si>
  <si>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</si>
  <si>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</si>
  <si>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</si>
  <si>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</si>
  <si>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</si>
  <si>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</si>
  <si>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</si>
  <si>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</si>
  <si>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</si>
  <si>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</si>
  <si>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</si>
  <si>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</si>
  <si>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</si>
  <si>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</si>
  <si>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</si>
  <si>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</si>
  <si>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</si>
  <si>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</si>
  <si>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</si>
  <si>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</si>
  <si>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</si>
  <si>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</si>
  <si>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</si>
  <si>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</si>
  <si>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</si>
  <si>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</si>
  <si>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</si>
  <si>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</si>
  <si>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</si>
  <si>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</si>
  <si>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</si>
  <si>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</si>
  <si>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</si>
  <si>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</si>
  <si>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</si>
  <si>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</si>
  <si>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</si>
  <si>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</si>
  <si>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</si>
  <si>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</si>
  <si>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</si>
  <si>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</si>
  <si>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</si>
  <si>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</si>
  <si>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</si>
  <si>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</si>
  <si>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</si>
  <si>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</si>
  <si>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</si>
  <si>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</si>
  <si>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</si>
  <si>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</si>
  <si>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</si>
  <si>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</si>
  <si>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</si>
  <si>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</si>
  <si>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</si>
  <si>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</si>
  <si>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</si>
  <si>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</si>
  <si>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</si>
  <si>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</si>
  <si>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</si>
  <si>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</si>
  <si>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</si>
  <si>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</si>
  <si>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</si>
  <si>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</si>
  <si>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</si>
  <si>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</si>
  <si>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</si>
  <si>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</si>
  <si>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</si>
  <si>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</si>
  <si>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</si>
  <si>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</si>
  <si>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</si>
  <si>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</si>
  <si>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</si>
  <si>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</si>
  <si>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</si>
  <si>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</si>
  <si>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</si>
  <si>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</si>
  <si>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</si>
  <si>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</si>
  <si>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</si>
  <si>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</si>
  <si>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</si>
  <si>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</si>
  <si>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</si>
  <si>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</si>
  <si>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</si>
  <si>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</si>
  <si>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</si>
  <si>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</si>
  <si>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</si>
  <si>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</si>
  <si>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</si>
  <si>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</si>
  <si>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</si>
  <si>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</si>
  <si>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</si>
  <si>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</si>
  <si>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</si>
  <si>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</si>
  <si>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</si>
  <si>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</si>
  <si>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</si>
  <si>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</si>
  <si>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</si>
  <si>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</si>
  <si>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</si>
  <si>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</si>
  <si>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</si>
  <si>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</si>
  <si>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</si>
  <si>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</si>
  <si>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</si>
  <si>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</si>
  <si>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</si>
  <si>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</si>
  <si>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</si>
  <si>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</si>
  <si>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</si>
  <si>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</si>
  <si>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</si>
  <si>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</si>
  <si>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</si>
  <si>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</si>
  <si>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</si>
  <si>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</si>
  <si>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</si>
  <si>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</si>
  <si>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</si>
  <si>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</si>
  <si>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</si>
  <si>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</si>
  <si>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</si>
  <si>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</si>
  <si>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</si>
  <si>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</si>
  <si>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</si>
  <si>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</si>
  <si>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</si>
  <si>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</si>
  <si>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</si>
  <si>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</si>
  <si>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</si>
  <si>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</si>
  <si>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</si>
  <si>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</si>
  <si>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</si>
  <si>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</si>
  <si>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</si>
  <si>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</si>
  <si>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</si>
  <si>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</si>
  <si>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</si>
  <si>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</si>
  <si>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</si>
  <si>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</si>
  <si>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</si>
  <si>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</si>
  <si>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</si>
  <si>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</si>
  <si>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</si>
  <si>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</si>
  <si>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</si>
  <si>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</si>
  <si>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</si>
  <si>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</si>
  <si>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</si>
  <si>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</si>
  <si>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</si>
  <si>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</si>
  <si>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</si>
  <si>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</si>
  <si>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</si>
  <si>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</si>
  <si>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</si>
  <si>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</si>
  <si>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</si>
  <si>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</si>
  <si>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</si>
  <si>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</si>
  <si>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</si>
  <si>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</si>
  <si>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</si>
  <si>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</si>
  <si>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</si>
  <si>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</si>
  <si>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</si>
  <si>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</si>
  <si>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</si>
  <si>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</si>
  <si>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</si>
  <si>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</si>
  <si>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</si>
  <si>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</si>
  <si>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</si>
  <si>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</si>
  <si>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</si>
  <si>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</si>
  <si>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</si>
  <si>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</si>
  <si>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</si>
  <si>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</si>
  <si>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</si>
  <si>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</si>
  <si>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</si>
  <si>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</si>
  <si>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</si>
  <si>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</si>
  <si>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</si>
  <si>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</si>
  <si>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</si>
  <si>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</si>
  <si>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</si>
  <si>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</si>
  <si>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</si>
  <si>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</si>
  <si>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</si>
  <si>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</si>
  <si>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</si>
  <si>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</si>
  <si>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</si>
  <si>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</si>
  <si>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</si>
  <si>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</si>
  <si>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</si>
  <si>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</si>
  <si>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</si>
  <si>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</si>
  <si>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</si>
  <si>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</si>
  <si>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</si>
  <si>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</si>
  <si>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</si>
  <si>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</si>
  <si>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</si>
  <si>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</si>
  <si>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</si>
  <si>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</si>
  <si>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</si>
  <si>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</si>
  <si>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</si>
  <si>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</si>
  <si>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</si>
  <si>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</si>
  <si>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</si>
  <si>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</si>
  <si>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</si>
  <si>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</si>
  <si>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</si>
  <si>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</si>
  <si>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</si>
  <si>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</si>
  <si>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</si>
  <si>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</si>
  <si>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</si>
  <si>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</si>
  <si>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</si>
  <si>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</si>
  <si>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</si>
  <si>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</si>
  <si>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</si>
  <si>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</si>
  <si>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</si>
  <si>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</si>
  <si>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</si>
  <si>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</si>
  <si>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</si>
  <si>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</si>
  <si>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</si>
  <si>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</si>
  <si>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</si>
  <si>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</si>
  <si>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</si>
  <si>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</si>
  <si>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</si>
  <si>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</si>
  <si>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</si>
  <si>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</si>
  <si>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</si>
  <si>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</si>
  <si>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</si>
  <si>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</si>
  <si>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</si>
  <si>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</si>
  <si>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</si>
  <si>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</si>
  <si>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</si>
  <si>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</si>
  <si>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</si>
  <si>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</si>
  <si>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</si>
  <si>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</si>
  <si>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</si>
  <si>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</si>
  <si>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</si>
  <si>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</si>
  <si>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</si>
  <si>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</si>
  <si>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</si>
  <si>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</si>
  <si>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</si>
  <si>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</si>
  <si>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</si>
  <si>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</si>
  <si>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</si>
  <si>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</si>
  <si>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</si>
  <si>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</si>
  <si>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</si>
  <si>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</si>
  <si>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</si>
  <si>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</si>
  <si>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</si>
  <si>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</si>
  <si>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</si>
  <si>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</si>
  <si>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</si>
  <si>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</si>
  <si>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</si>
  <si>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</si>
  <si>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</si>
  <si>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</si>
  <si>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</si>
  <si>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</si>
  <si>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</si>
  <si>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</si>
  <si>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</si>
  <si>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</si>
  <si>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</si>
  <si>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</si>
  <si>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</si>
  <si>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</si>
  <si>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</si>
  <si>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</si>
  <si>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</si>
  <si>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</si>
  <si>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</si>
  <si>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</si>
  <si>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</si>
  <si>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</si>
  <si>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</si>
  <si>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</si>
  <si>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</si>
  <si>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</si>
  <si>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</si>
  <si>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</si>
  <si>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</si>
  <si>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</si>
  <si>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</si>
  <si>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</si>
  <si>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</si>
  <si>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</si>
  <si>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</si>
  <si>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</si>
  <si>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</si>
  <si>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</si>
  <si>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</si>
  <si>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</si>
  <si>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</si>
  <si>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</si>
  <si>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</si>
  <si>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</si>
  <si>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</si>
  <si>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</si>
  <si>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</si>
  <si>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</si>
  <si>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</si>
  <si>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</si>
  <si>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</si>
  <si>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</si>
  <si>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</si>
  <si>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</si>
  <si>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</si>
  <si>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</si>
  <si>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</si>
  <si>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</si>
  <si>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</si>
  <si>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</si>
  <si>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</si>
  <si>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</si>
  <si>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</si>
  <si>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</si>
  <si>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</si>
  <si>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</si>
  <si>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</si>
  <si>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</si>
  <si>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</si>
  <si>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</si>
  <si>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</si>
  <si>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</si>
  <si>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</si>
  <si>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</si>
  <si>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</si>
  <si>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</si>
  <si>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</si>
  <si>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</si>
  <si>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</si>
  <si>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</si>
  <si>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</si>
  <si>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</si>
  <si>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</si>
  <si>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</si>
  <si>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</si>
  <si>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</si>
  <si>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</si>
  <si>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</si>
  <si>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</si>
  <si>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</si>
  <si>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</si>
  <si>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</si>
  <si>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</si>
  <si>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</si>
  <si>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</si>
  <si>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</si>
  <si>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</si>
  <si>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</si>
  <si>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</si>
  <si>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</si>
  <si>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</si>
  <si>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</si>
  <si>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</si>
  <si>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</si>
  <si>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</si>
  <si>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</si>
  <si>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</si>
  <si>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</si>
  <si>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</si>
  <si>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</si>
  <si>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</si>
  <si>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</si>
  <si>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</si>
  <si>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</si>
  <si>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</si>
  <si>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</si>
  <si>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</si>
  <si>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</si>
  <si>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</si>
  <si>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</si>
  <si>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</si>
  <si>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</si>
  <si>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</si>
  <si>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</si>
  <si>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</si>
  <si>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</si>
  <si>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</si>
  <si>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</si>
  <si>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</si>
  <si>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</si>
  <si>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</si>
  <si>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</si>
  <si>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</si>
  <si>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</si>
  <si>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</si>
  <si>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</si>
  <si>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</si>
  <si>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</si>
  <si>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</si>
  <si>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</si>
  <si>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</si>
  <si>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</si>
  <si>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</si>
  <si>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</si>
  <si>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</si>
  <si>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</si>
  <si>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</si>
  <si>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</si>
  <si>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</si>
  <si>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</si>
  <si>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</si>
  <si>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</si>
  <si>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</si>
  <si>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</si>
  <si>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</si>
  <si>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</si>
  <si>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</si>
  <si>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</si>
  <si>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</si>
  <si>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</si>
  <si>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</si>
  <si>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</si>
  <si>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</si>
  <si>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</si>
  <si>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</si>
  <si>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</si>
  <si>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</si>
  <si>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</si>
  <si>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</si>
  <si>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</si>
  <si>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</si>
  <si>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</si>
  <si>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</si>
  <si>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</si>
  <si>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</si>
  <si>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</si>
  <si>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</si>
  <si>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</si>
  <si>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</si>
  <si>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</si>
  <si>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</si>
  <si>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</si>
  <si>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</si>
  <si>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</si>
  <si>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</si>
  <si>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</si>
  <si>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</si>
  <si>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</si>
  <si>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</si>
  <si>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</si>
  <si>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</si>
  <si>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</si>
  <si>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</si>
  <si>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</si>
  <si>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</si>
  <si>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</si>
  <si>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</si>
  <si>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</si>
  <si>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</si>
  <si>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</si>
  <si>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</si>
  <si>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</si>
  <si>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</si>
  <si>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</si>
  <si>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</si>
  <si>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</si>
  <si>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</si>
  <si>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</si>
  <si>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</si>
  <si>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</si>
  <si>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</si>
  <si>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</si>
  <si>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</si>
  <si>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</si>
  <si>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</si>
  <si>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</si>
  <si>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</si>
  <si>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</si>
  <si>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</si>
  <si>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</si>
  <si>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</si>
  <si>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</si>
  <si>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</si>
  <si>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</si>
  <si>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</si>
  <si>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</si>
  <si>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</si>
  <si>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</si>
  <si>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</si>
  <si>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</si>
  <si>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</si>
  <si>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</si>
  <si>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</si>
  <si>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</si>
  <si>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</si>
  <si>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</si>
  <si>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</si>
  <si>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</si>
  <si>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</si>
  <si>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</si>
  <si>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</si>
  <si>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</si>
  <si>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</si>
  <si>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</si>
  <si>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</si>
  <si>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</si>
  <si>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</si>
  <si>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</si>
  <si>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</si>
  <si>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</si>
  <si>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</si>
  <si>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</si>
  <si>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</si>
  <si>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</si>
  <si>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</si>
  <si>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</si>
  <si>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</si>
  <si>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</si>
  <si>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</si>
  <si>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</si>
  <si>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</si>
  <si>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</si>
  <si>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</si>
  <si>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</si>
  <si>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</si>
  <si>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</si>
  <si>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</si>
  <si>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</si>
  <si>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</si>
  <si>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</si>
  <si>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</si>
  <si>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</si>
  <si>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</si>
  <si>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</si>
  <si>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</si>
  <si>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</si>
  <si>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</si>
  <si>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</si>
  <si>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</si>
  <si>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</si>
  <si>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</si>
  <si>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</si>
  <si>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</si>
  <si>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</si>
  <si>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</si>
  <si>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</si>
  <si>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</si>
  <si>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</si>
  <si>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</si>
  <si>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</si>
  <si>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</si>
  <si>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</si>
  <si>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</si>
  <si>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</si>
  <si>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</si>
  <si>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</si>
  <si>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</si>
  <si>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</si>
  <si>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</si>
  <si>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</si>
  <si>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</si>
  <si>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</si>
  <si>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</si>
  <si>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</si>
  <si>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</si>
  <si>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</si>
  <si>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</si>
  <si>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</si>
  <si>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</si>
  <si>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</si>
  <si>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</si>
  <si>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</si>
  <si>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</si>
  <si>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</si>
  <si>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</si>
  <si>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</si>
  <si>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</si>
  <si>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</si>
  <si>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</si>
  <si>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</si>
  <si>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</si>
  <si>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</si>
  <si>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</si>
  <si>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</si>
  <si>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</si>
  <si>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</si>
  <si>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</si>
  <si>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</si>
  <si>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</si>
  <si>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</si>
  <si>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</si>
  <si>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</si>
  <si>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</si>
  <si>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</si>
  <si>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</si>
  <si>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</si>
  <si>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</si>
  <si>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</si>
  <si>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</si>
  <si>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</si>
  <si>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</si>
  <si>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</si>
  <si>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</si>
  <si>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</si>
  <si>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</si>
  <si>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</si>
  <si>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</si>
  <si>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</si>
  <si>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</si>
  <si>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</si>
  <si>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</si>
  <si>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</si>
  <si>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</si>
  <si>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</si>
  <si>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</si>
  <si>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</si>
  <si>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</si>
  <si>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</si>
  <si>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</si>
  <si>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</si>
  <si>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</si>
  <si>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</si>
  <si>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</si>
  <si>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</si>
  <si>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</si>
  <si>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</si>
  <si>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</si>
  <si>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</si>
  <si>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</si>
  <si>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</si>
  <si>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</si>
  <si>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</si>
  <si>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</si>
  <si>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</si>
  <si>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</si>
  <si>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</si>
  <si>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</si>
  <si>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</si>
  <si>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</si>
  <si>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</si>
  <si>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</si>
  <si>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</si>
  <si>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</si>
  <si>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</si>
  <si>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</si>
  <si>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</si>
  <si>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</si>
  <si>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</si>
  <si>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</si>
  <si>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</si>
  <si>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</si>
  <si>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</si>
  <si>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</si>
  <si>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</si>
  <si>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</si>
  <si>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</si>
  <si>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</si>
  <si>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</si>
  <si>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</si>
  <si>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</si>
  <si>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</si>
  <si>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</si>
  <si>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</si>
  <si>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</si>
  <si>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</si>
  <si>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</si>
  <si>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</si>
  <si>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</si>
  <si>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</si>
  <si>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</si>
  <si>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</si>
  <si>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</si>
  <si>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</si>
  <si>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</si>
  <si>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</si>
  <si>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</si>
  <si>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</si>
  <si>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</si>
  <si>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</si>
  <si>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</si>
  <si>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</si>
  <si>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</si>
  <si>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</si>
  <si>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</si>
  <si>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</si>
  <si>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</si>
  <si>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</si>
  <si>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</si>
  <si>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</si>
  <si>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</si>
  <si>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</si>
  <si>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</si>
  <si>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</si>
  <si>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</si>
  <si>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</si>
  <si>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</si>
  <si>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</si>
  <si>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</si>
  <si>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</si>
  <si>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</si>
  <si>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</si>
  <si>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</si>
  <si>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</si>
  <si>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</si>
  <si>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</si>
  <si>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</si>
  <si>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</si>
  <si>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</si>
  <si>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</si>
  <si>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</si>
  <si>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</si>
  <si>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</si>
  <si>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</si>
  <si>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</si>
  <si>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</si>
  <si>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</si>
  <si>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</si>
  <si>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</si>
  <si>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</si>
  <si>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</si>
  <si>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</si>
  <si>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</si>
  <si>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</si>
  <si>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</si>
  <si>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</si>
  <si>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</si>
  <si>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</si>
  <si>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</si>
  <si>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</si>
  <si>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</si>
  <si>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</si>
  <si>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</si>
  <si>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</si>
  <si>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</si>
  <si>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</si>
  <si>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</si>
  <si>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</si>
  <si>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</si>
  <si>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</si>
  <si>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</si>
  <si>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</si>
  <si>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</si>
  <si>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</si>
  <si>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</si>
  <si>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</si>
  <si>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</si>
  <si>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</si>
  <si>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</si>
  <si>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</si>
  <si>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</si>
  <si>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</si>
  <si>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</si>
  <si>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</si>
  <si>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</si>
  <si>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</si>
  <si>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</si>
  <si>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</si>
  <si>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</si>
  <si>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</si>
  <si>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</si>
  <si>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</si>
  <si>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</si>
  <si>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</si>
  <si>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</si>
  <si>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</si>
  <si>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</si>
  <si>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</si>
  <si>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</si>
  <si>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</si>
  <si>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</si>
  <si>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</si>
  <si>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</si>
  <si>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</si>
  <si>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</si>
  <si>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</si>
  <si>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</si>
  <si>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</si>
  <si>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</si>
  <si>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</si>
  <si>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</si>
  <si>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</si>
  <si>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</si>
  <si>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</si>
  <si>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</si>
  <si>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</si>
  <si>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</si>
  <si>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</si>
  <si>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</si>
  <si>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</si>
  <si>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</si>
  <si>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</si>
  <si>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</si>
  <si>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</si>
  <si>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</si>
  <si>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</si>
  <si>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</si>
  <si>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</si>
  <si>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</si>
  <si>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</si>
  <si>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</si>
  <si>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</si>
  <si>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</si>
  <si>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</si>
  <si>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</si>
  <si>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</si>
  <si>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</si>
  <si>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</si>
  <si>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</si>
  <si>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</si>
  <si>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</si>
  <si>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</si>
  <si>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</si>
  <si>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</si>
  <si>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</si>
  <si>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</si>
  <si>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</si>
  <si>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</si>
  <si>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</si>
  <si>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</si>
  <si>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</si>
  <si>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</si>
  <si>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</si>
  <si>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</si>
  <si>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</si>
  <si>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</si>
  <si>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</si>
  <si>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</si>
  <si>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</si>
  <si>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</si>
  <si>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</si>
  <si>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</si>
  <si>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</si>
  <si>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</si>
  <si>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</si>
  <si>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</si>
  <si>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</si>
  <si>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</si>
  <si>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</si>
  <si>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</si>
  <si>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</si>
  <si>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</si>
  <si>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</si>
  <si>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</si>
  <si>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</si>
  <si>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</si>
  <si>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</si>
  <si>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</si>
  <si>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</si>
  <si>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</si>
  <si>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</si>
  <si>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</si>
  <si>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</si>
  <si>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</si>
  <si>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</si>
  <si>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</si>
  <si>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</si>
  <si>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</si>
  <si>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</si>
  <si>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</si>
  <si>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</si>
  <si>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</si>
  <si>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</si>
  <si>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</si>
  <si>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</si>
  <si>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</si>
  <si>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</si>
  <si>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</si>
  <si>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</si>
  <si>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</si>
  <si>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</si>
  <si>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</si>
  <si>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</si>
  <si>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</si>
  <si>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</si>
  <si>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</si>
  <si>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</si>
  <si>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</si>
  <si>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</si>
  <si>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</si>
  <si>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</si>
  <si>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</si>
  <si>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</si>
  <si>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</si>
  <si>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</si>
  <si>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</si>
  <si>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</si>
  <si>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</si>
  <si>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</si>
  <si>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</si>
  <si>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</si>
  <si>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</si>
  <si>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</si>
  <si>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</si>
  <si>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</si>
  <si>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</si>
  <si>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</si>
  <si>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</si>
  <si>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</si>
  <si>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</si>
  <si>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</si>
  <si>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</si>
  <si>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</si>
  <si>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</si>
  <si>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</si>
  <si>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</si>
  <si>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</si>
  <si>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</si>
  <si>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</si>
  <si>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</si>
  <si>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</si>
  <si>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</si>
  <si>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</si>
  <si>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</si>
  <si>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</si>
  <si>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</si>
  <si>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</si>
  <si>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</si>
  <si>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</si>
  <si>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</si>
  <si>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</si>
  <si>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</si>
  <si>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</si>
  <si>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</si>
  <si>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</si>
  <si>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</si>
  <si>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</si>
  <si>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</si>
  <si>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</si>
  <si>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</si>
  <si>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</si>
  <si>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</si>
  <si>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</si>
  <si>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</si>
  <si>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</si>
  <si>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</si>
  <si>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</si>
  <si>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</si>
  <si>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</si>
  <si>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</si>
  <si>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</si>
  <si>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</si>
  <si>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</si>
  <si>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</si>
  <si>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</si>
  <si>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</si>
  <si>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</si>
  <si>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</si>
  <si>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</si>
  <si>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</si>
  <si>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</si>
  <si>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</si>
  <si>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</si>
  <si>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</si>
  <si>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</si>
  <si>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</si>
  <si>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</si>
  <si>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</si>
  <si>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</si>
  <si>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</si>
  <si>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</si>
  <si>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</si>
  <si>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</si>
  <si>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</si>
  <si>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</si>
  <si>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</si>
  <si>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</si>
  <si>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</si>
  <si>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</si>
  <si>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</si>
  <si>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</si>
  <si>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</si>
  <si>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</si>
  <si>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</si>
  <si>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</si>
  <si>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</si>
  <si>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</si>
  <si>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</si>
  <si>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</si>
  <si>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</si>
  <si>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</si>
  <si>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</si>
  <si>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</si>
  <si>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</si>
  <si>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</si>
  <si>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</si>
  <si>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</si>
  <si>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</si>
  <si>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</si>
  <si>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</si>
  <si>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</si>
  <si>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</si>
  <si>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</si>
  <si>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</si>
  <si>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</si>
  <si>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</si>
  <si>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</si>
  <si>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</si>
  <si>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</si>
  <si>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</si>
  <si>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</si>
  <si>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</si>
  <si>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</si>
  <si>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</si>
  <si>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</si>
  <si>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</si>
  <si>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</si>
  <si>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</si>
  <si>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</si>
  <si>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</si>
  <si>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</si>
  <si>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</si>
  <si>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</si>
  <si>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</si>
  <si>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</si>
  <si>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</si>
  <si>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</si>
  <si>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</si>
  <si>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</si>
  <si>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</si>
  <si>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</si>
  <si>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</si>
  <si>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</si>
  <si>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</si>
  <si>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</si>
  <si>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</si>
  <si>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</si>
  <si>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</si>
  <si>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</si>
  <si>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</si>
  <si>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</si>
  <si>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</si>
  <si>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</si>
  <si>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</si>
  <si>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</si>
  <si>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</si>
  <si>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</si>
  <si>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</si>
  <si>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</si>
  <si>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</si>
  <si>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</si>
  <si>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</si>
  <si>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</si>
  <si>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</si>
  <si>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</si>
  <si>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</si>
  <si>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</si>
  <si>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</si>
  <si>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</si>
  <si>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</si>
  <si>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</si>
  <si>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</si>
  <si>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</si>
  <si>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</si>
  <si>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</si>
  <si>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</si>
  <si>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</si>
  <si>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</si>
  <si>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</si>
  <si>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</si>
  <si>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</si>
  <si>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</si>
  <si>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</si>
  <si>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</si>
  <si>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</si>
  <si>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</si>
  <si>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</si>
  <si>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</si>
  <si>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</si>
  <si>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</si>
  <si>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</si>
  <si>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</si>
  <si>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</si>
  <si>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</si>
  <si>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</si>
  <si>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</si>
  <si>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</si>
  <si>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</si>
  <si>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</si>
  <si>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</si>
  <si>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</si>
  <si>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</si>
  <si>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</si>
  <si>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</si>
  <si>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</si>
  <si>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</si>
  <si>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</si>
  <si>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</si>
  <si>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</si>
  <si>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</si>
  <si>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</si>
  <si>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</si>
  <si>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</si>
  <si>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</si>
  <si>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</si>
  <si>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</si>
  <si>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</si>
  <si>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</si>
  <si>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</si>
  <si>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</si>
  <si>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</si>
  <si>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</si>
  <si>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</si>
  <si>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</si>
  <si>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</si>
  <si>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</si>
  <si>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</si>
  <si>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</si>
  <si>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</si>
  <si>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</si>
  <si>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</si>
  <si>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</si>
  <si>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</si>
  <si>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</si>
  <si>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</si>
  <si>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</si>
  <si>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</si>
  <si>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</si>
  <si>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</si>
  <si>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</si>
  <si>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</si>
  <si>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</si>
  <si>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</si>
  <si>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</si>
  <si>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</si>
  <si>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</si>
  <si>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</si>
  <si>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</si>
  <si>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</si>
  <si>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</si>
  <si>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</si>
  <si>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</si>
  <si>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</si>
  <si>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</si>
  <si>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</si>
  <si>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</si>
  <si>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</si>
  <si>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</si>
  <si>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</si>
  <si>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</si>
  <si>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</si>
  <si>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</si>
  <si>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</si>
  <si>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</si>
  <si>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</si>
  <si>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</si>
  <si>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</si>
  <si>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</si>
  <si>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</si>
  <si>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</si>
  <si>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</si>
  <si>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</si>
  <si>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</si>
  <si>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</si>
  <si>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</si>
  <si>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</si>
  <si>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</si>
  <si>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</si>
  <si>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</si>
  <si>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</si>
  <si>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</si>
  <si>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</si>
  <si>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</si>
  <si>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</si>
  <si>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</si>
  <si>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</si>
  <si>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</si>
  <si>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</si>
  <si>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</si>
  <si>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</si>
  <si>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</si>
  <si>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</si>
  <si>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</si>
  <si>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</si>
  <si>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</si>
  <si>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</si>
  <si>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</si>
  <si>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</si>
  <si>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</si>
  <si>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</si>
  <si>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</si>
  <si>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</si>
  <si>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</si>
  <si>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</si>
  <si>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</si>
  <si>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</si>
  <si>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</si>
  <si>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</si>
  <si>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</si>
  <si>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</si>
  <si>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</si>
  <si>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</si>
  <si>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</si>
  <si>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</si>
  <si>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</si>
  <si>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</si>
  <si>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</si>
  <si>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</si>
  <si>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</si>
  <si>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</si>
  <si>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</si>
  <si>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</si>
  <si>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</si>
  <si>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</si>
  <si>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</si>
  <si>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</si>
  <si>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</si>
  <si>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</si>
  <si>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</si>
  <si>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</si>
  <si>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</si>
  <si>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</si>
  <si>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</si>
  <si>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</si>
  <si>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</si>
  <si>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</si>
  <si>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</si>
  <si>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</si>
  <si>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</si>
  <si>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</si>
  <si>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</si>
  <si>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</si>
  <si>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</si>
  <si>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</si>
  <si>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</si>
  <si>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</si>
  <si>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</si>
  <si>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</si>
  <si>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</si>
  <si>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</si>
  <si>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</si>
  <si>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</si>
  <si>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</si>
  <si>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</si>
  <si>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</si>
  <si>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</si>
  <si>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</si>
  <si>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</si>
  <si>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</si>
  <si>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</si>
  <si>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</si>
  <si>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</si>
  <si>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</si>
  <si>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</si>
  <si>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</si>
  <si>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</si>
  <si>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</si>
  <si>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</si>
  <si>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</si>
  <si>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</si>
  <si>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</si>
  <si>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</si>
  <si>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</si>
  <si>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</si>
  <si>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</si>
  <si>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</si>
  <si>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</si>
  <si>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</si>
  <si>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</si>
  <si>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</si>
  <si>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</si>
  <si>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</si>
  <si>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</si>
  <si>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</si>
  <si>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</si>
  <si>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</si>
  <si>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</si>
  <si>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</si>
  <si>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</si>
  <si>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</si>
  <si>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</si>
  <si>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</si>
  <si>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</si>
  <si>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</si>
  <si>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</si>
  <si>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</si>
  <si>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</si>
  <si>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</si>
  <si>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</si>
  <si>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</si>
  <si>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</si>
  <si>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</si>
  <si>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</si>
  <si>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</si>
  <si>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</si>
  <si>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</si>
  <si>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</si>
  <si>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</si>
  <si>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</si>
  <si>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</si>
  <si>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</si>
  <si>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</si>
  <si>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</si>
  <si>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</si>
  <si>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</si>
  <si>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</si>
  <si>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</si>
  <si>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</si>
  <si>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</si>
  <si>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</si>
  <si>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</si>
  <si>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</si>
  <si>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</si>
  <si>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</si>
  <si>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</si>
  <si>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</si>
  <si>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</si>
  <si>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</si>
  <si>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</si>
  <si>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</si>
  <si>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</si>
  <si>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</si>
  <si>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</si>
  <si>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</si>
  <si>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</si>
  <si>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</si>
  <si>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</si>
  <si>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</si>
  <si>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</si>
  <si>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</si>
  <si>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</si>
  <si>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</si>
  <si>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</si>
  <si>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</si>
  <si>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</si>
  <si>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</si>
  <si>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</si>
  <si>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</si>
  <si>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</si>
  <si>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</si>
  <si>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</si>
  <si>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</si>
  <si>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</si>
  <si>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</si>
  <si>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</si>
  <si>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</si>
  <si>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</si>
  <si>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</si>
  <si>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</si>
  <si>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</si>
  <si>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</si>
  <si>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</si>
  <si>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</si>
  <si>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</si>
  <si>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</si>
  <si>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</si>
  <si>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</si>
  <si>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</si>
  <si>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</si>
  <si>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</si>
  <si>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</si>
  <si>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</si>
  <si>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</si>
  <si>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</si>
  <si>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</si>
  <si>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</si>
  <si>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</si>
  <si>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</si>
  <si>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</si>
  <si>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</si>
  <si>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</si>
  <si>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</si>
  <si>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</si>
  <si>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</si>
  <si>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</si>
  <si>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</si>
  <si>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</si>
  <si>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</si>
  <si>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</si>
  <si>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</si>
  <si>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</si>
  <si>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</si>
  <si>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</si>
  <si>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</si>
  <si>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</si>
  <si>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</si>
  <si>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</si>
  <si>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</si>
  <si>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</si>
  <si>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</si>
  <si>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</si>
  <si>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</si>
  <si>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</si>
  <si>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</si>
  <si>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</si>
  <si>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</si>
  <si>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</si>
  <si>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</si>
  <si>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</si>
  <si>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</si>
  <si>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</si>
  <si>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</si>
  <si>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</si>
  <si>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</si>
  <si>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</si>
  <si>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</si>
  <si>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</si>
  <si>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</si>
  <si>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</si>
  <si>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</si>
  <si>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</si>
  <si>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</si>
  <si>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</si>
  <si>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</si>
  <si>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</si>
  <si>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</si>
  <si>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</si>
  <si>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</si>
  <si>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</si>
  <si>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</si>
  <si>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</si>
  <si>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</si>
  <si>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</si>
  <si>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</si>
  <si>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</si>
  <si>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</si>
  <si>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</si>
  <si>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</si>
  <si>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</si>
  <si>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</si>
  <si>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</si>
  <si>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</si>
  <si>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</si>
  <si>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</si>
  <si>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</si>
  <si>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</si>
  <si>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</si>
  <si>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</si>
  <si>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</si>
  <si>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</si>
  <si>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</si>
  <si>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</si>
  <si>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</si>
  <si>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</si>
  <si>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</si>
  <si>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</si>
  <si>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</si>
  <si>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</si>
  <si>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</si>
  <si>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</si>
  <si>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</si>
  <si>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</si>
  <si>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</si>
  <si>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</si>
  <si>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</si>
  <si>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</si>
  <si>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</si>
  <si>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</si>
  <si>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</si>
  <si>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</si>
  <si>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</si>
  <si>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</si>
  <si>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</si>
  <si>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</si>
  <si>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</si>
  <si>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</si>
  <si>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</si>
  <si>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</si>
  <si>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</si>
  <si>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</si>
  <si>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</si>
  <si>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</si>
  <si>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</si>
  <si>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</si>
  <si>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</si>
  <si>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</si>
  <si>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</si>
  <si>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</si>
  <si>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</si>
  <si>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</si>
  <si>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</si>
  <si>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</si>
  <si>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</si>
  <si>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</si>
  <si>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</si>
  <si>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</si>
  <si>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</si>
  <si>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</si>
  <si>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</si>
  <si>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</si>
  <si>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</si>
  <si>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</si>
  <si>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</si>
  <si>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</si>
  <si>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</si>
  <si>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</si>
  <si>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</si>
  <si>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</si>
  <si>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</si>
  <si>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</si>
  <si>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</si>
  <si>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</si>
  <si>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</si>
  <si>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</si>
  <si>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</si>
  <si>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</si>
  <si>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</si>
  <si>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</si>
  <si>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</si>
  <si>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</si>
  <si>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</si>
  <si>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</si>
  <si>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</si>
  <si>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</si>
  <si>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</si>
  <si>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</si>
  <si>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</si>
  <si>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</si>
  <si>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</si>
  <si>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</si>
  <si>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</si>
  <si>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</si>
  <si>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</si>
  <si>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</si>
  <si>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</si>
  <si>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</si>
  <si>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</si>
  <si>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</si>
  <si>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</si>
  <si>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</si>
  <si>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</si>
  <si>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</si>
  <si>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</si>
  <si>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</si>
  <si>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</si>
  <si>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</si>
  <si>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</si>
  <si>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</si>
  <si>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</si>
  <si>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</si>
  <si>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</si>
  <si>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</si>
  <si>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</si>
  <si>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</si>
  <si>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</si>
  <si>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</si>
  <si>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</si>
  <si>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</si>
  <si>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</si>
  <si>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</si>
  <si>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</si>
  <si>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</si>
  <si>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</si>
  <si>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</si>
  <si>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</si>
  <si>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</si>
  <si>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</si>
  <si>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</si>
  <si>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</si>
  <si>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</si>
  <si>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</si>
  <si>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</si>
  <si>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</si>
  <si>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</si>
  <si>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</si>
  <si>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</si>
  <si>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</si>
  <si>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</si>
  <si>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</si>
  <si>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</si>
  <si>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</si>
  <si>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</si>
  <si>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</si>
  <si>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</si>
  <si>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</si>
  <si>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</si>
  <si>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</si>
  <si>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</si>
  <si>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</si>
  <si>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</si>
  <si>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</si>
  <si>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</si>
  <si>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</si>
  <si>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</si>
  <si>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</si>
  <si>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</si>
  <si>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</si>
  <si>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</si>
  <si>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</si>
  <si>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</si>
  <si>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</si>
  <si>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</si>
  <si>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</si>
  <si>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</si>
  <si>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</si>
  <si>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</si>
  <si>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</si>
  <si>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</si>
  <si>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</si>
  <si>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</si>
  <si>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</si>
  <si>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</si>
  <si>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</si>
  <si>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</si>
  <si>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</si>
  <si>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</si>
  <si>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</si>
  <si>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</si>
  <si>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</si>
  <si>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</si>
  <si>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</si>
  <si>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</si>
  <si>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</si>
  <si>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</si>
  <si>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</si>
  <si>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</si>
  <si>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</si>
  <si>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</si>
  <si>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</si>
  <si>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</si>
  <si>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</si>
  <si>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</si>
  <si>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</si>
  <si>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</si>
  <si>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</si>
  <si>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</si>
  <si>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</si>
  <si>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</si>
  <si>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</si>
  <si>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</si>
  <si>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</si>
  <si>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</si>
  <si>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</si>
  <si>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</si>
  <si>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</si>
  <si>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</si>
  <si>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</si>
  <si>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</si>
  <si>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</si>
  <si>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</si>
  <si>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</si>
  <si>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</si>
  <si>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</si>
  <si>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</si>
  <si>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</si>
  <si>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</si>
  <si>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</si>
  <si>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</si>
  <si>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</si>
  <si>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</si>
  <si>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</si>
  <si>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</si>
  <si>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</si>
  <si>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</si>
  <si>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</si>
  <si>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</si>
  <si>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</si>
  <si>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</si>
  <si>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</si>
  <si>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</si>
  <si>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</si>
  <si>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</si>
  <si>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</si>
  <si>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</si>
  <si>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</si>
  <si>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</si>
  <si>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</si>
  <si>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</si>
  <si>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</si>
  <si>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</si>
  <si>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</si>
  <si>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</si>
  <si>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</si>
  <si>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</si>
  <si>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</si>
  <si>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</si>
  <si>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</si>
  <si>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</si>
  <si>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</si>
  <si>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</si>
  <si>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</si>
  <si>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</si>
  <si>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</si>
  <si>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</si>
  <si>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</si>
  <si>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</si>
  <si>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</si>
  <si>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</si>
  <si>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</si>
  <si>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</si>
  <si>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</si>
  <si>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</si>
  <si>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</si>
  <si>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</si>
  <si>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</si>
  <si>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</si>
  <si>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</si>
  <si>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</si>
  <si>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</si>
  <si>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</si>
  <si>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</si>
  <si>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</si>
  <si>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</si>
  <si>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</si>
  <si>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</si>
  <si>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</si>
  <si>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</si>
  <si>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</si>
  <si>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</si>
  <si>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</si>
  <si>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</si>
  <si>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</si>
  <si>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</si>
  <si>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</si>
  <si>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</si>
  <si>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</si>
  <si>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</si>
  <si>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</si>
  <si>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</si>
  <si>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</si>
  <si>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</si>
  <si>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</si>
  <si>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</si>
  <si>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</si>
  <si>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</si>
  <si>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</si>
  <si>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</si>
  <si>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</si>
  <si>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</si>
  <si>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</si>
  <si>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</si>
  <si>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</si>
  <si>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</si>
  <si>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</si>
  <si>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</si>
  <si>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</si>
  <si>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</si>
  <si>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</si>
  <si>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</si>
  <si>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</si>
  <si>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</si>
  <si>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</si>
  <si>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</si>
  <si>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</si>
  <si>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</si>
  <si>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</si>
  <si>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</si>
  <si>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</si>
  <si>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</si>
  <si>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</si>
  <si>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</si>
  <si>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</si>
  <si>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</si>
  <si>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</si>
  <si>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</si>
  <si>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</si>
  <si>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</si>
  <si>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</si>
  <si>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</si>
  <si>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</si>
  <si>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</si>
  <si>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</si>
  <si>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</si>
  <si>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</si>
  <si>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</si>
  <si>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</si>
  <si>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</si>
  <si>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</si>
  <si>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</si>
  <si>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</si>
  <si>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</si>
  <si>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</si>
  <si>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</si>
  <si>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</si>
  <si>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</si>
  <si>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</si>
  <si>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</si>
  <si>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</si>
  <si>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</si>
  <si>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</si>
  <si>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</si>
  <si>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</si>
  <si>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</si>
  <si>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</si>
  <si>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</si>
  <si>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</si>
  <si>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</si>
  <si>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</si>
  <si>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</si>
  <si>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</si>
  <si>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</si>
  <si>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</si>
  <si>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</si>
  <si>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</si>
  <si>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</si>
  <si>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</si>
  <si>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</si>
  <si>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</si>
  <si>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</si>
  <si>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</si>
  <si>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</si>
  <si>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</si>
  <si>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</si>
  <si>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</si>
  <si>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</si>
  <si>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</si>
  <si>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</si>
  <si>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</si>
  <si>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</si>
  <si>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</si>
  <si>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</si>
  <si>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</si>
  <si>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</si>
  <si>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</si>
  <si>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</si>
  <si>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</si>
  <si>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</si>
  <si>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</si>
  <si>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</si>
  <si>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</si>
  <si>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</si>
  <si>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</si>
  <si>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</si>
  <si>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</si>
  <si>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</si>
  <si>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</si>
  <si>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</si>
  <si>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</si>
  <si>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</si>
  <si>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</si>
  <si>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</si>
  <si>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</si>
  <si>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</si>
  <si>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</si>
  <si>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</si>
  <si>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</si>
  <si>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</si>
  <si>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</si>
  <si>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</si>
  <si>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</si>
  <si>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</si>
  <si>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</si>
  <si>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</si>
  <si>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</si>
  <si>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</si>
  <si>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</si>
  <si>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</si>
  <si>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</si>
  <si>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</si>
  <si>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</si>
  <si>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</si>
  <si>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</si>
  <si>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</si>
  <si>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</si>
  <si>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</si>
  <si>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</si>
  <si>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</si>
  <si>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</si>
  <si>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</si>
  <si>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</si>
  <si>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</si>
  <si>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</si>
  <si>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</si>
  <si>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</si>
  <si>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</si>
  <si>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</si>
  <si>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</si>
  <si>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</si>
  <si>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</si>
  <si>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</si>
  <si>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</si>
  <si>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</si>
  <si>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</si>
  <si>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</si>
  <si>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</si>
  <si>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</si>
  <si>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</si>
  <si>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</si>
  <si>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</si>
  <si>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</si>
  <si>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</si>
  <si>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</si>
  <si>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</si>
  <si>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</si>
  <si>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</si>
  <si>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</si>
  <si>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</si>
  <si>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</si>
  <si>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</si>
  <si>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</si>
  <si>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</si>
  <si>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</si>
  <si>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</si>
  <si>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</si>
  <si>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</si>
  <si>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</si>
  <si>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</si>
  <si>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</si>
  <si>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</si>
  <si>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</si>
  <si>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</si>
  <si>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</si>
  <si>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</si>
  <si>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</si>
  <si>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</si>
  <si>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</si>
  <si>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</si>
  <si>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</si>
  <si>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</si>
  <si>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</si>
  <si>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</si>
  <si>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</si>
  <si>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</si>
  <si>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</si>
  <si>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</si>
  <si>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</si>
  <si>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</si>
  <si>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</si>
  <si>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</si>
  <si>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</si>
  <si>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</si>
  <si>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</si>
  <si>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</si>
  <si>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</si>
  <si>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</si>
  <si>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</si>
  <si>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</si>
  <si>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</si>
  <si>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</si>
  <si>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</si>
  <si>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</si>
  <si>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</si>
  <si>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</si>
  <si>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</si>
  <si>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</si>
  <si>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</si>
  <si>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</si>
  <si>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</si>
  <si>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</si>
  <si>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</si>
  <si>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</si>
  <si>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</si>
  <si>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</si>
  <si>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</si>
  <si>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</si>
  <si>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</si>
  <si>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</si>
  <si>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</si>
  <si>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</si>
  <si>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</si>
  <si>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</si>
  <si>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</si>
  <si>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</si>
  <si>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</si>
  <si>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</si>
  <si>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</si>
  <si>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</si>
  <si>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</si>
  <si>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</si>
  <si>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</si>
  <si>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</si>
  <si>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</si>
  <si>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</si>
  <si>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</si>
  <si>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</si>
  <si>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</si>
  <si>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</si>
  <si>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</si>
  <si>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</si>
  <si>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</si>
  <si>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</si>
  <si>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</si>
  <si>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</si>
  <si>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</si>
  <si>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</si>
  <si>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</si>
  <si>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</si>
  <si>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</si>
  <si>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</si>
  <si>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</si>
  <si>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</si>
  <si>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</si>
  <si>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</si>
  <si>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</si>
  <si>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</si>
  <si>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</si>
  <si>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</si>
  <si>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</si>
  <si>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</si>
  <si>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</si>
  <si>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</si>
  <si>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</si>
  <si>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</si>
  <si>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</si>
  <si>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</si>
  <si>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</si>
  <si>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</si>
  <si>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</si>
  <si>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</si>
  <si>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</si>
  <si>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</si>
  <si>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</si>
  <si>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</si>
  <si>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</si>
  <si>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</si>
  <si>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</si>
  <si>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</si>
  <si>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</si>
  <si>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</si>
  <si>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</si>
  <si>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</si>
  <si>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</si>
  <si>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</si>
  <si>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</si>
  <si>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</si>
  <si>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</si>
  <si>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</si>
  <si>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</si>
  <si>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</si>
  <si>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</si>
  <si>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</si>
  <si>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</si>
  <si>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</si>
  <si>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</si>
  <si>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</si>
  <si>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</si>
  <si>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</si>
  <si>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</si>
  <si>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</si>
  <si>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</si>
  <si>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</si>
  <si>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</si>
  <si>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</si>
  <si>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</si>
  <si>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</si>
  <si>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</si>
  <si>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</si>
  <si>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</si>
  <si>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</si>
  <si>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</si>
  <si>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</si>
  <si>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</si>
  <si>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</si>
  <si>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</si>
  <si>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</si>
  <si>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</si>
  <si>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</si>
  <si>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</si>
  <si>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</si>
  <si>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</si>
  <si>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</si>
  <si>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</si>
  <si>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</si>
  <si>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</si>
  <si>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</si>
  <si>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</si>
  <si>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</si>
  <si>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</si>
  <si>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</si>
  <si>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</si>
  <si>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</si>
  <si>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</si>
  <si>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</si>
  <si>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</si>
  <si>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</si>
  <si>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</si>
  <si>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</si>
  <si>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</si>
  <si>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</si>
  <si>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</si>
  <si>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</si>
  <si>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</si>
  <si>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</si>
  <si>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</si>
  <si>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</si>
  <si>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</si>
  <si>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</si>
  <si>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</si>
  <si>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</si>
  <si>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</si>
  <si>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</si>
  <si>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</si>
  <si>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</si>
  <si>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</si>
  <si>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</si>
  <si>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</si>
  <si>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</si>
  <si>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</si>
  <si>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</si>
  <si>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</si>
  <si>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</si>
  <si>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</si>
  <si>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</si>
  <si>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</si>
  <si>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</si>
  <si>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</si>
  <si>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</si>
  <si>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</si>
  <si>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</si>
  <si>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</si>
  <si>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</si>
  <si>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</si>
  <si>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</si>
  <si>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</si>
  <si>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</si>
  <si>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</si>
  <si>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</si>
  <si>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</si>
  <si>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</si>
  <si>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</si>
  <si>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</si>
  <si>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</si>
  <si>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</si>
  <si>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</si>
  <si>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</si>
  <si>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</si>
  <si>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</si>
  <si>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</si>
  <si>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</si>
  <si>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</si>
  <si>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</si>
  <si>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</si>
  <si>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</si>
  <si>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</si>
  <si>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</si>
  <si>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</si>
  <si>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</si>
  <si>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</si>
  <si>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</si>
  <si>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</si>
  <si>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</si>
  <si>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</si>
  <si>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</si>
  <si>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</si>
  <si>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</si>
  <si>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</si>
  <si>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</si>
  <si>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</si>
  <si>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</si>
  <si>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</si>
  <si>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</si>
  <si>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</si>
  <si>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</si>
  <si>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</si>
  <si>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</si>
  <si>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</si>
  <si>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</si>
  <si>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</si>
  <si>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</si>
  <si>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</si>
  <si>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</si>
  <si>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</si>
  <si>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</si>
  <si>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</si>
  <si>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</si>
  <si>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</si>
  <si>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</si>
  <si>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</si>
  <si>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</si>
  <si>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</si>
  <si>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</si>
  <si>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</si>
  <si>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</si>
  <si>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</si>
  <si>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</si>
  <si>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</si>
  <si>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</si>
  <si>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</si>
  <si>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</si>
  <si>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</si>
  <si>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</si>
  <si>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</si>
  <si>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</si>
  <si>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</si>
  <si>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</si>
  <si>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</si>
  <si>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</si>
  <si>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</si>
  <si>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</si>
  <si>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</si>
  <si>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</si>
  <si>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</si>
  <si>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</si>
  <si>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</si>
  <si>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</si>
  <si>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</si>
  <si>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</si>
  <si>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</si>
  <si>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</si>
  <si>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</si>
  <si>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</si>
  <si>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</si>
  <si>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</si>
  <si>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</si>
  <si>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</si>
  <si>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</si>
  <si>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</si>
  <si>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</si>
  <si>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</si>
  <si>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</si>
  <si>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</si>
  <si>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</si>
  <si>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</si>
  <si>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</si>
  <si>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</si>
  <si>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</si>
  <si>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</si>
  <si>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</si>
  <si>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</si>
  <si>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</si>
  <si>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</si>
  <si>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</si>
  <si>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</si>
  <si>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</si>
  <si>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</si>
  <si>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</si>
  <si>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</si>
  <si>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</si>
  <si>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</si>
  <si>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</si>
  <si>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</si>
  <si>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</si>
  <si>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</si>
  <si>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</si>
  <si>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</si>
  <si>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</si>
  <si>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</si>
  <si>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</si>
  <si>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</si>
  <si>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</si>
  <si>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</si>
  <si>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</si>
  <si>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</si>
  <si>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</si>
  <si>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</si>
  <si>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</si>
  <si>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</si>
  <si>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</si>
  <si>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</si>
  <si>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</si>
  <si>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</si>
  <si>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</si>
  <si>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</si>
  <si>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</si>
  <si>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</si>
  <si>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</si>
  <si>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</si>
  <si>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</si>
  <si>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</si>
  <si>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</si>
  <si>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</si>
  <si>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</si>
  <si>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</si>
  <si>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</si>
  <si>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</si>
  <si>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</si>
  <si>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</si>
  <si>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</si>
  <si>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</si>
  <si>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</si>
  <si>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</si>
  <si>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</si>
  <si>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</si>
  <si>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</si>
  <si>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</si>
  <si>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</si>
  <si>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</si>
  <si>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</si>
  <si>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</si>
  <si>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</si>
  <si>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</si>
  <si>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</si>
  <si>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</si>
  <si>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</si>
  <si>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</si>
  <si>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</si>
  <si>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</si>
  <si>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</si>
  <si>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</si>
  <si>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</si>
  <si>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</si>
  <si>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</si>
  <si>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</si>
  <si>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</si>
  <si>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</si>
  <si>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</si>
  <si>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</si>
  <si>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</si>
  <si>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</si>
  <si>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</si>
  <si>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</si>
  <si>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</si>
  <si>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</si>
  <si>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</si>
  <si>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</si>
  <si>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</si>
  <si>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</si>
  <si>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</si>
  <si>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</si>
  <si>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</si>
  <si>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</si>
  <si>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</si>
  <si>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</si>
  <si>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</si>
  <si>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</si>
  <si>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</si>
  <si>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</si>
  <si>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</si>
  <si>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</si>
  <si>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</si>
  <si>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</si>
  <si>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</si>
  <si>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</si>
  <si>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</si>
  <si>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</si>
  <si>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</si>
  <si>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</si>
  <si>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</si>
  <si>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</si>
  <si>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</si>
  <si>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</si>
  <si>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</si>
  <si>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</si>
  <si>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</si>
  <si>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</si>
  <si>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</si>
  <si>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</si>
  <si>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</si>
  <si>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</si>
  <si>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</si>
  <si>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</si>
  <si>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</si>
  <si>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</si>
  <si>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</si>
  <si>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</si>
  <si>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</si>
  <si>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</si>
  <si>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</si>
  <si>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</si>
  <si>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</si>
  <si>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</si>
  <si>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</si>
  <si>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</si>
  <si>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</si>
  <si>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</si>
  <si>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</si>
  <si>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</si>
  <si>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</si>
  <si>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</si>
  <si>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</si>
  <si>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</si>
  <si>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</si>
  <si>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</si>
  <si>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</si>
  <si>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</si>
  <si>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</si>
  <si>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</si>
  <si>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</si>
  <si>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</si>
  <si>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</si>
  <si>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</si>
  <si>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</si>
  <si>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</si>
  <si>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</si>
  <si>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</si>
  <si>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</si>
  <si>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</si>
  <si>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</si>
  <si>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</si>
  <si>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</si>
  <si>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</si>
  <si>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</si>
  <si>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</si>
  <si>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</si>
  <si>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</si>
  <si>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</si>
  <si>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</si>
  <si>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</si>
  <si>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</si>
  <si>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</si>
  <si>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</si>
  <si>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</si>
  <si>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</si>
  <si>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</si>
  <si>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</si>
  <si>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</si>
  <si>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</si>
  <si>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</si>
  <si>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</si>
  <si>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</si>
  <si>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</si>
  <si>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</si>
  <si>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</si>
  <si>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</si>
  <si>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</si>
  <si>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</si>
  <si>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</si>
  <si>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</si>
  <si>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</si>
  <si>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</si>
  <si>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</si>
  <si>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</si>
  <si>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</si>
  <si>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</si>
  <si>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</si>
  <si>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</si>
  <si>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</si>
  <si>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</si>
  <si>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</si>
  <si>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</si>
  <si>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</si>
  <si>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</si>
  <si>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</si>
  <si>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</si>
  <si>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</si>
  <si>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</si>
  <si>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</si>
  <si>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</si>
  <si>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</si>
  <si>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</si>
  <si>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</si>
  <si>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</si>
  <si>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</si>
  <si>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</si>
  <si>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</si>
  <si>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</si>
  <si>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</si>
  <si>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</si>
  <si>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</si>
  <si>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</si>
  <si>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</si>
  <si>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</si>
  <si>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</si>
  <si>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</si>
  <si>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</si>
  <si>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</si>
  <si>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</si>
  <si>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</si>
  <si>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</si>
  <si>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</si>
  <si>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</si>
  <si>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</si>
  <si>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</si>
  <si>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</si>
  <si>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</si>
  <si>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</si>
  <si>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</si>
  <si>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</si>
  <si>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</si>
  <si>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</si>
  <si>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</si>
  <si>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</si>
  <si>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</si>
  <si>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</si>
  <si>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</si>
  <si>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</si>
  <si>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</si>
  <si>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</si>
  <si>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</si>
  <si>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</si>
  <si>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</si>
  <si>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</si>
  <si>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</si>
  <si>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</si>
  <si>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</si>
  <si>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</si>
  <si>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</si>
  <si>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</si>
  <si>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</si>
  <si>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</si>
  <si>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</si>
  <si>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</si>
  <si>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</si>
  <si>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</si>
  <si>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</si>
  <si>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</si>
  <si>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</si>
  <si>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</si>
  <si>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</si>
  <si>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</si>
  <si>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</si>
  <si>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</si>
  <si>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</si>
  <si>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</si>
  <si>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</si>
  <si>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</si>
  <si>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</si>
  <si>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</si>
  <si>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</si>
  <si>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</si>
  <si>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</si>
  <si>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</si>
  <si>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</si>
  <si>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</si>
  <si>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</si>
  <si>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</si>
  <si>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</si>
  <si>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</si>
  <si>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</si>
  <si>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</si>
  <si>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</si>
  <si>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</si>
  <si>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</si>
  <si>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</si>
  <si>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</si>
  <si>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</si>
  <si>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</si>
  <si>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</si>
  <si>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</si>
  <si>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</si>
  <si>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</si>
  <si>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</si>
  <si>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</si>
  <si>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</si>
  <si>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</si>
  <si>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</si>
  <si>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</si>
  <si>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</si>
  <si>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</si>
  <si>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</si>
  <si>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</si>
  <si>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</si>
  <si>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</si>
  <si>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</si>
  <si>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</si>
  <si>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</si>
  <si>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</si>
  <si>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</si>
  <si>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</si>
  <si>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</si>
  <si>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</si>
  <si>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</si>
  <si>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</si>
  <si>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</si>
  <si>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</si>
  <si>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</si>
  <si>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</si>
  <si>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</si>
  <si>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</si>
  <si>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</si>
  <si>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</si>
  <si>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</si>
  <si>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</si>
  <si>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</si>
  <si>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</si>
  <si>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</si>
  <si>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</si>
  <si>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</si>
  <si>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</si>
  <si>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</si>
  <si>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</si>
  <si>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</si>
  <si>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</si>
  <si>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</si>
  <si>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</si>
  <si>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</si>
  <si>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</si>
  <si>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</si>
  <si>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</si>
  <si>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</si>
  <si>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</si>
  <si>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</si>
  <si>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</si>
  <si>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</si>
  <si>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</si>
  <si>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</si>
  <si>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</si>
  <si>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</si>
  <si>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</si>
  <si>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</si>
  <si>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</si>
  <si>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</si>
  <si>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</si>
  <si>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</si>
  <si>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</si>
  <si>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</si>
  <si>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</si>
  <si>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</si>
  <si>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</si>
  <si>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</si>
  <si>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</si>
  <si>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</si>
  <si>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</si>
  <si>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</si>
  <si>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</si>
  <si>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</si>
  <si>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</si>
  <si>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</si>
  <si>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</si>
  <si>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</si>
  <si>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</si>
  <si>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</si>
  <si>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</si>
  <si>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</si>
  <si>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</si>
  <si>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</si>
  <si>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</si>
  <si>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</si>
  <si>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</si>
  <si>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</si>
  <si>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</si>
  <si>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</si>
  <si>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</si>
  <si>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</si>
  <si>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</si>
  <si>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</si>
  <si>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</si>
  <si>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</si>
  <si>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</si>
  <si>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</si>
  <si>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</si>
  <si>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</si>
  <si>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</si>
  <si>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</si>
  <si>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</si>
  <si>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</si>
  <si>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</si>
  <si>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</si>
  <si>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</si>
  <si>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</si>
  <si>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</si>
  <si>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</si>
  <si>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</si>
  <si>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</si>
  <si>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</si>
  <si>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</si>
  <si>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</si>
  <si>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</si>
  <si>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</si>
  <si>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</si>
  <si>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</si>
  <si>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</si>
  <si>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</si>
  <si>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</si>
  <si>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</si>
  <si>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</si>
  <si>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</si>
  <si>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</si>
  <si>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</si>
  <si>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</si>
  <si>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</si>
  <si>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</si>
  <si>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</si>
  <si>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</si>
  <si>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</si>
  <si>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</si>
  <si>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</si>
  <si>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</si>
  <si>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</si>
  <si>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</si>
  <si>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</si>
  <si>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</si>
  <si>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</si>
  <si>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</si>
  <si>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</si>
  <si>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</si>
  <si>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</si>
  <si>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</si>
  <si>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</si>
  <si>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</si>
  <si>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</si>
  <si>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</si>
  <si>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</si>
  <si>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</si>
  <si>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</si>
  <si>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</si>
  <si>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</si>
  <si>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</si>
  <si>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</si>
  <si>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</si>
  <si>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</si>
  <si>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</si>
  <si>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</si>
  <si>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</si>
  <si>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</si>
  <si>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</si>
  <si>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</si>
  <si>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</si>
  <si>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</si>
  <si>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</si>
  <si>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</si>
  <si>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</si>
  <si>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</si>
  <si>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</si>
  <si>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</si>
  <si>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</si>
  <si>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</si>
  <si>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</si>
  <si>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</si>
  <si>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</si>
  <si>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</si>
  <si>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</si>
  <si>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</si>
  <si>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</si>
  <si>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</si>
  <si>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</si>
  <si>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</si>
  <si>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</si>
  <si>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</si>
  <si>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</si>
  <si>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</si>
  <si>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</si>
  <si>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</si>
  <si>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</si>
  <si>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</si>
  <si>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</si>
  <si>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</si>
  <si>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</si>
  <si>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</si>
  <si>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</si>
  <si>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</si>
  <si>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</si>
  <si>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</si>
  <si>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</si>
  <si>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</si>
  <si>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</si>
  <si>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</si>
  <si>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</si>
  <si>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</si>
  <si>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</si>
  <si>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</si>
  <si>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</si>
  <si>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</si>
  <si>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</si>
  <si>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</si>
  <si>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</si>
  <si>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</si>
  <si>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</si>
  <si>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</si>
  <si>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</si>
  <si>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</si>
  <si>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</si>
  <si>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</si>
  <si>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</si>
  <si>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</si>
  <si>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</si>
  <si>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</si>
  <si>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</si>
  <si>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</si>
  <si>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</si>
  <si>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</si>
  <si>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</si>
  <si>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</si>
  <si>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</si>
  <si>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</si>
  <si>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</si>
  <si>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</si>
  <si>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</si>
  <si>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</si>
  <si>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</si>
  <si>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</si>
  <si>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</si>
  <si>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</si>
  <si>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</si>
  <si>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</si>
  <si>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</si>
  <si>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</si>
  <si>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</si>
  <si>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</si>
  <si>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</si>
  <si>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</si>
  <si>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</si>
  <si>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</si>
  <si>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</si>
  <si>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</si>
  <si>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</si>
  <si>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</si>
  <si>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</si>
  <si>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</si>
  <si>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</si>
  <si>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</si>
  <si>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</si>
  <si>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</si>
  <si>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</si>
  <si>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</si>
  <si>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</si>
  <si>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</si>
  <si>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</si>
  <si>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</si>
  <si>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</si>
  <si>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</si>
  <si>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</si>
  <si>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</si>
  <si>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</si>
  <si>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</si>
  <si>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</si>
  <si>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</si>
  <si>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</si>
  <si>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</si>
  <si>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</si>
  <si>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</si>
  <si>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</si>
  <si>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</si>
  <si>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</si>
  <si>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</si>
  <si>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</si>
  <si>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</si>
  <si>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</si>
  <si>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</si>
  <si>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</si>
  <si>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</si>
  <si>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</si>
  <si>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</si>
  <si>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</si>
  <si>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</si>
  <si>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</si>
  <si>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</si>
  <si>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</si>
  <si>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</si>
  <si>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</si>
  <si>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</si>
  <si>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</si>
  <si>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</si>
  <si>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</si>
  <si>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</si>
  <si>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</si>
  <si>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</si>
  <si>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</si>
  <si>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</si>
  <si>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</si>
  <si>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</si>
  <si>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</si>
  <si>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</si>
  <si>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</si>
  <si>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</si>
  <si>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</si>
  <si>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</si>
  <si>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</si>
  <si>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</si>
  <si>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</si>
  <si>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</si>
  <si>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</si>
  <si>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</si>
  <si>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</si>
  <si>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</si>
  <si>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</si>
  <si>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</si>
  <si>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</si>
  <si>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</si>
  <si>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</si>
  <si>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</si>
  <si>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</si>
  <si>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</si>
  <si>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</si>
  <si>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</si>
  <si>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</si>
  <si>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</si>
  <si>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</si>
  <si>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</si>
  <si>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</si>
  <si>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</si>
  <si>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</si>
  <si>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</si>
  <si>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</si>
  <si>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</si>
  <si>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</si>
  <si>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</si>
  <si>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</si>
  <si>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</si>
  <si>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</si>
  <si>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</si>
  <si>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</si>
  <si>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</si>
  <si>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</si>
  <si>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</si>
  <si>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</si>
  <si>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</si>
  <si>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</si>
  <si>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</si>
  <si>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</si>
  <si>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</si>
  <si>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</si>
  <si>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</si>
  <si>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</si>
  <si>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</si>
  <si>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</si>
  <si>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</si>
  <si>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</si>
  <si>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</si>
  <si>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</si>
  <si>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</si>
  <si>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</si>
  <si>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</si>
  <si>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</si>
  <si>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</si>
  <si>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</si>
  <si>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</si>
  <si>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</si>
  <si>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</si>
  <si>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</si>
  <si>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</si>
  <si>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</si>
  <si>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</si>
  <si>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</si>
  <si>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</si>
  <si>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</si>
  <si>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</si>
  <si>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</si>
  <si>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</si>
  <si>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</si>
  <si>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</si>
  <si>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</si>
  <si>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</si>
  <si>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</si>
  <si>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</si>
  <si>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</si>
  <si>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</si>
  <si>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</si>
  <si>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</si>
  <si>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</si>
  <si>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</si>
  <si>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</si>
  <si>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</si>
  <si>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</si>
  <si>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</si>
  <si>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</si>
  <si>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</si>
  <si>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</si>
  <si>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</si>
  <si>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</si>
  <si>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</si>
  <si>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</si>
  <si>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</si>
  <si>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</si>
  <si>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</si>
  <si>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</si>
  <si>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</si>
  <si>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</si>
  <si>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</si>
  <si>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</si>
  <si>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</si>
  <si>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</si>
  <si>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</si>
  <si>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</si>
  <si>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</si>
  <si>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</si>
  <si>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</si>
  <si>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</si>
  <si>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</si>
  <si>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</si>
  <si>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</si>
  <si>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</si>
  <si>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</si>
  <si>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</si>
  <si>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</si>
  <si>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</si>
  <si>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</si>
  <si>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</si>
  <si>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</si>
  <si>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</si>
  <si>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</si>
  <si>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</si>
  <si>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</si>
  <si>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</si>
  <si>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</si>
  <si>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</si>
  <si>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</si>
  <si>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</si>
  <si>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</si>
  <si>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</si>
  <si>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</si>
  <si>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</si>
  <si>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</si>
  <si>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</si>
  <si>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</si>
  <si>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</si>
  <si>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</si>
  <si>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</si>
  <si>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</si>
  <si>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</si>
  <si>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</si>
  <si>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</si>
  <si>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</si>
  <si>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</si>
  <si>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</si>
  <si>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</si>
  <si>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</si>
  <si>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</si>
  <si>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</si>
  <si>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</si>
  <si>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</si>
  <si>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</si>
  <si>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</si>
  <si>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</si>
  <si>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</si>
  <si>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</si>
  <si>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</si>
  <si>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</si>
  <si>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</si>
  <si>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</si>
  <si>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</si>
  <si>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</si>
  <si>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</si>
  <si>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</si>
  <si>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</si>
  <si>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</si>
  <si>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</si>
  <si>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</si>
  <si>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</si>
  <si>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</si>
  <si>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</si>
  <si>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</si>
  <si>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</si>
  <si>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</si>
  <si>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</si>
  <si>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</si>
  <si>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</si>
  <si>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</si>
  <si>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</si>
  <si>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</si>
  <si>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</si>
  <si>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</si>
  <si>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</si>
  <si>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</si>
  <si>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</si>
  <si>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</si>
  <si>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</si>
  <si>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</si>
  <si>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</si>
  <si>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</si>
  <si>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</si>
  <si>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</si>
  <si>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</si>
  <si>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</si>
  <si>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</si>
  <si>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</si>
  <si>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</si>
  <si>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</si>
  <si>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</si>
  <si>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</si>
  <si>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</si>
  <si>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</si>
  <si>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</si>
  <si>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</si>
  <si>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</si>
  <si>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</si>
  <si>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</si>
  <si>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</si>
  <si>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</si>
  <si>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</si>
  <si>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</si>
  <si>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</si>
  <si>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</si>
  <si>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</si>
  <si>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</si>
  <si>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</si>
  <si>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</si>
  <si>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</si>
  <si>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</si>
  <si>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</si>
  <si>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</si>
  <si>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</si>
  <si>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</si>
  <si>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</si>
  <si>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</si>
  <si>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</si>
  <si>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</si>
  <si>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</si>
  <si>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</si>
  <si>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</si>
  <si>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</si>
  <si>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</si>
  <si>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</si>
  <si>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</si>
  <si>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</si>
  <si>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</si>
  <si>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</si>
  <si>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</si>
  <si>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</si>
  <si>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</si>
  <si>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</si>
  <si>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</si>
  <si>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</si>
  <si>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</si>
  <si>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</si>
  <si>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</si>
  <si>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</si>
  <si>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</si>
  <si>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</si>
  <si>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</si>
  <si>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</si>
  <si>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</si>
  <si>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</si>
  <si>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</si>
  <si>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</si>
  <si>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</si>
  <si>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</si>
  <si>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</si>
  <si>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</si>
  <si>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</si>
  <si>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</si>
  <si>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</si>
  <si>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</si>
  <si>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</si>
  <si>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</si>
  <si>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</si>
  <si>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</si>
  <si>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</si>
  <si>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</si>
  <si>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</si>
  <si>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</si>
  <si>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</si>
  <si>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</si>
  <si>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</si>
  <si>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</si>
  <si>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</si>
  <si>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</si>
  <si>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</si>
  <si>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</si>
  <si>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</si>
  <si>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</si>
  <si>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</si>
  <si>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</si>
  <si>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</si>
  <si>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</si>
  <si>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</si>
  <si>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</si>
  <si>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</si>
  <si>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</si>
  <si>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</si>
  <si>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</si>
  <si>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</si>
  <si>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</si>
  <si>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</si>
  <si>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</si>
  <si>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</si>
  <si>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</si>
  <si>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</si>
  <si>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</si>
  <si>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</si>
  <si>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</si>
  <si>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</si>
  <si>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</si>
  <si>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</si>
  <si>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</si>
  <si>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</si>
  <si>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</si>
  <si>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</si>
  <si>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</si>
  <si>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</si>
  <si>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</si>
  <si>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</si>
  <si>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</si>
  <si>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</si>
  <si>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</si>
  <si>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</si>
  <si>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</si>
  <si>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</si>
  <si>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</si>
  <si>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</si>
  <si>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</si>
  <si>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</si>
  <si>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</si>
  <si>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</si>
  <si>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</si>
  <si>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</si>
  <si>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</si>
  <si>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</si>
  <si>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</si>
  <si>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</si>
  <si>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</si>
  <si>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</si>
  <si>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</si>
  <si>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</si>
  <si>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</si>
  <si>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</si>
  <si>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</si>
  <si>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</si>
  <si>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</si>
  <si>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</si>
  <si>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</si>
  <si>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</si>
  <si>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</si>
  <si>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</si>
  <si>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</si>
  <si>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</si>
  <si>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</si>
  <si>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</si>
  <si>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</si>
  <si>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</si>
  <si>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</si>
  <si>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</si>
  <si>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</si>
  <si>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</si>
  <si>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</si>
  <si>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</si>
  <si>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</si>
  <si>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</si>
  <si>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</si>
  <si>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</si>
  <si>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</si>
  <si>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</si>
  <si>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</si>
  <si>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</si>
  <si>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</si>
  <si>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</si>
  <si>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</si>
  <si>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</si>
  <si>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</si>
  <si>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</si>
  <si>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</si>
  <si>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</si>
  <si>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</si>
  <si>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</si>
  <si>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</si>
  <si>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</si>
  <si>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</si>
  <si>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</si>
  <si>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</si>
  <si>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</si>
  <si>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</si>
  <si>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</si>
  <si>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</si>
  <si>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</si>
  <si>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</si>
  <si>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</si>
  <si>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</si>
  <si>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</si>
  <si>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</si>
  <si>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</si>
  <si>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</si>
  <si>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</si>
  <si>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</si>
  <si>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</si>
  <si>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</si>
  <si>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</si>
  <si>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</si>
  <si>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</si>
  <si>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</si>
  <si>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</si>
  <si>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</si>
  <si>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</si>
  <si>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</si>
  <si>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</si>
  <si>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</si>
  <si>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</si>
  <si>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</si>
  <si>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</si>
  <si>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</si>
  <si>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</si>
  <si>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</si>
  <si>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</si>
  <si>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</si>
  <si>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</si>
  <si>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</si>
  <si>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</si>
  <si>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</si>
  <si>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</si>
  <si>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</si>
  <si>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</si>
  <si>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</si>
  <si>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</si>
  <si>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</si>
  <si>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</si>
  <si>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</si>
  <si>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</si>
  <si>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</si>
  <si>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</si>
  <si>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</si>
  <si>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</si>
  <si>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</si>
  <si>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</si>
  <si>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</si>
  <si>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</si>
  <si>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</si>
  <si>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</si>
  <si>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</si>
  <si>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</si>
  <si>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</si>
  <si>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</si>
  <si>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</si>
  <si>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</si>
  <si>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</si>
  <si>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</si>
  <si>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</si>
  <si>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</si>
  <si>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</si>
  <si>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</si>
  <si>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</si>
  <si>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</si>
  <si>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</si>
  <si>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</si>
  <si>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</si>
  <si>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</si>
  <si>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</si>
  <si>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</si>
  <si>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</si>
  <si>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</si>
  <si>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</si>
  <si>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</si>
  <si>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</si>
  <si>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</si>
  <si>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</si>
  <si>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</si>
  <si>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</si>
  <si>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</si>
  <si>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</si>
  <si>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</si>
  <si>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</si>
  <si>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</si>
  <si>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</si>
  <si>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</si>
  <si>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</si>
  <si>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</si>
  <si>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</si>
  <si>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</si>
  <si>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</si>
  <si>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</si>
  <si>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</si>
  <si>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</si>
  <si>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</si>
  <si>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</si>
  <si>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</si>
  <si>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</si>
  <si>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</si>
  <si>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</si>
  <si>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</si>
  <si>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</si>
  <si>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</si>
  <si>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</si>
  <si>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</si>
  <si>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</si>
  <si>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</si>
  <si>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</si>
  <si>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</si>
  <si>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</si>
  <si>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</si>
  <si>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</si>
  <si>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</si>
  <si>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</si>
  <si>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</si>
  <si>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</si>
  <si>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</si>
  <si>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</si>
  <si>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</si>
  <si>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</si>
  <si>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</si>
  <si>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</si>
  <si>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</si>
  <si>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</si>
  <si>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</si>
  <si>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</si>
  <si>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</si>
  <si>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</si>
  <si>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</si>
  <si>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</si>
  <si>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</si>
  <si>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</si>
  <si>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</si>
  <si>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</si>
  <si>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</si>
  <si>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</si>
  <si>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</si>
  <si>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</si>
  <si>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</si>
  <si>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</si>
  <si>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</si>
  <si>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</si>
  <si>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</si>
  <si>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</si>
  <si>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</si>
  <si>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</si>
  <si>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</si>
  <si>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</si>
  <si>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</si>
  <si>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</si>
  <si>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</si>
  <si>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</si>
  <si>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</si>
  <si>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</si>
  <si>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</si>
  <si>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</si>
  <si>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</si>
  <si>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</si>
  <si>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</si>
  <si>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</si>
  <si>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</si>
  <si>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</si>
  <si>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</si>
  <si>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</si>
  <si>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</si>
  <si>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</si>
  <si>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</si>
  <si>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</si>
  <si>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</si>
  <si>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</si>
  <si>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</si>
  <si>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</si>
  <si>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</si>
  <si>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</si>
  <si>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</si>
  <si>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</si>
  <si>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</si>
  <si>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</si>
  <si>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</si>
  <si>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</si>
  <si>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</si>
  <si>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</si>
  <si>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</si>
  <si>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</si>
  <si>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</si>
  <si>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</si>
  <si>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</si>
  <si>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</si>
  <si>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</si>
  <si>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</si>
  <si>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</si>
  <si>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</si>
  <si>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</si>
  <si>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</si>
  <si>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</si>
  <si>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</si>
  <si>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</si>
  <si>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</si>
  <si>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</si>
  <si>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</si>
  <si>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</si>
  <si>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</si>
  <si>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</si>
  <si>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</si>
  <si>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</si>
  <si>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</si>
  <si>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</si>
  <si>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</si>
  <si>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</si>
  <si>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</si>
  <si>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</si>
  <si>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</si>
  <si>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</si>
  <si>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</si>
  <si>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</si>
  <si>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</si>
  <si>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</si>
  <si>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</si>
  <si>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</si>
  <si>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</si>
  <si>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</si>
  <si>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</si>
  <si>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</si>
  <si>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</si>
  <si>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</si>
  <si>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</si>
  <si>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</si>
  <si>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</si>
  <si>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</si>
  <si>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</si>
  <si>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</si>
  <si>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</si>
  <si>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</si>
  <si>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</si>
  <si>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</si>
  <si>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</si>
  <si>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</si>
  <si>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</si>
  <si>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</si>
  <si>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</si>
  <si>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</si>
  <si>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</si>
  <si>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</si>
  <si>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</si>
  <si>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</si>
  <si>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</si>
  <si>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</si>
  <si>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</si>
  <si>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</si>
  <si>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</si>
  <si>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</si>
  <si>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</si>
  <si>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</si>
  <si>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</si>
  <si>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</si>
  <si>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</si>
  <si>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</si>
  <si>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</si>
  <si>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</si>
  <si>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</si>
  <si>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</si>
  <si>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</si>
  <si>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</si>
  <si>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</si>
  <si>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</si>
  <si>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</si>
  <si>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</si>
  <si>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</si>
  <si>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</si>
  <si>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</si>
  <si>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</si>
  <si>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</si>
  <si>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</si>
  <si>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</si>
  <si>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</si>
  <si>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</si>
  <si>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</si>
  <si>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</si>
  <si>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</si>
  <si>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</si>
  <si>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</si>
  <si>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</si>
  <si>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</si>
  <si>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</si>
  <si>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</si>
  <si>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</si>
  <si>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</si>
  <si>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</si>
  <si>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</si>
  <si>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</si>
  <si>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</si>
  <si>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</si>
  <si>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</si>
  <si>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</si>
  <si>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</si>
  <si>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</si>
  <si>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</si>
  <si>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</si>
  <si>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</si>
  <si>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</si>
  <si>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</si>
  <si>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</si>
  <si>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</si>
  <si>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</si>
  <si>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</si>
  <si>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</si>
  <si>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</si>
  <si>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</si>
  <si>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</si>
  <si>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</si>
  <si>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</si>
  <si>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</si>
  <si>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</si>
  <si>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</si>
  <si>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</si>
  <si>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</si>
  <si>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</si>
  <si>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</si>
  <si>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</si>
  <si>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</si>
  <si>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</si>
  <si>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</si>
  <si>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</si>
  <si>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</si>
  <si>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</si>
  <si>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</si>
  <si>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</si>
  <si>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</si>
  <si>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</si>
  <si>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</si>
  <si>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</si>
  <si>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</si>
  <si>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</si>
  <si>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</si>
  <si>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</si>
  <si>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</si>
  <si>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</si>
  <si>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</si>
  <si>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</si>
  <si>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</si>
  <si>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</si>
  <si>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</si>
  <si>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</si>
  <si>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</si>
  <si>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</si>
  <si>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</si>
  <si>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</si>
  <si>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</si>
  <si>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</si>
  <si>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</si>
  <si>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</si>
  <si>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</si>
  <si>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</si>
  <si>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</si>
  <si>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</si>
  <si>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</si>
  <si>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</si>
  <si>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</si>
  <si>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</si>
  <si>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</si>
  <si>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</si>
  <si>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</si>
  <si>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</si>
  <si>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</si>
  <si>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</si>
  <si>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</si>
  <si>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</si>
  <si>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</si>
  <si>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</si>
  <si>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</si>
  <si>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</si>
  <si>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</si>
  <si>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</si>
  <si>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</si>
  <si>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</si>
  <si>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</si>
  <si>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</si>
  <si>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</si>
  <si>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</si>
  <si>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</si>
  <si>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</si>
  <si>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</si>
  <si>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</si>
  <si>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</si>
  <si>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</si>
  <si>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</si>
  <si>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</si>
  <si>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</si>
  <si>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</si>
  <si>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</si>
  <si>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</si>
  <si>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</si>
  <si>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</si>
  <si>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</si>
  <si>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</si>
  <si>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</si>
  <si>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</si>
  <si>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</si>
  <si>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</si>
  <si>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</si>
  <si>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</si>
  <si>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</si>
  <si>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</si>
  <si>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</si>
  <si>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</si>
  <si>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</si>
  <si>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</si>
  <si>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</si>
  <si>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</si>
  <si>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</si>
  <si>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</si>
  <si>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</si>
  <si>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</si>
  <si>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</si>
  <si>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</si>
  <si>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</si>
  <si>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</si>
  <si>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</si>
  <si>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</si>
  <si>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</si>
  <si>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</si>
  <si>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</si>
  <si>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</si>
  <si>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</si>
  <si>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</si>
  <si>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</si>
  <si>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</si>
  <si>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</si>
  <si>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</si>
  <si>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</si>
  <si>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</si>
  <si>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</si>
  <si>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</si>
  <si>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</si>
  <si>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</si>
  <si>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</si>
  <si>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</si>
  <si>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</si>
  <si>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</si>
  <si>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</si>
  <si>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</si>
  <si>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</si>
  <si>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</si>
  <si>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</si>
  <si>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</si>
  <si>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</si>
  <si>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</si>
  <si>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</si>
  <si>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</si>
  <si>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</si>
  <si>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</si>
  <si>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</si>
  <si>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</si>
  <si>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</si>
  <si>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</si>
  <si>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</si>
  <si>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</si>
  <si>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</si>
  <si>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</si>
  <si>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</si>
  <si>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</si>
  <si>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</si>
  <si>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</si>
  <si>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</si>
  <si>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</si>
  <si>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</si>
  <si>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</si>
  <si>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</si>
  <si>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</si>
  <si>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</si>
  <si>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</si>
  <si>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</si>
  <si>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</si>
  <si>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</si>
  <si>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</si>
  <si>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</si>
  <si>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</si>
  <si>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</si>
  <si>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</si>
  <si>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</si>
  <si>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</si>
  <si>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</si>
  <si>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</si>
  <si>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</si>
  <si>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</si>
  <si>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</si>
  <si>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</si>
  <si>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</si>
  <si>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</si>
  <si>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</si>
  <si>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</si>
  <si>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</si>
  <si>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</si>
  <si>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</si>
  <si>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</si>
  <si>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</si>
  <si>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</si>
  <si>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</si>
  <si>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</si>
  <si>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</si>
  <si>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</si>
  <si>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</si>
  <si>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</si>
  <si>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</si>
  <si>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</si>
  <si>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</si>
  <si>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</si>
  <si>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</si>
  <si>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</si>
  <si>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</si>
  <si>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</si>
  <si>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</si>
  <si>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</si>
  <si>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</si>
  <si>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</si>
  <si>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</si>
  <si>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</si>
  <si>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</si>
  <si>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</si>
  <si>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</si>
  <si>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</si>
  <si>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</si>
  <si>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</si>
  <si>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</si>
  <si>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</si>
  <si>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</si>
  <si>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</si>
  <si>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</si>
  <si>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</si>
  <si>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</si>
  <si>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</si>
  <si>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</si>
  <si>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</si>
  <si>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</si>
  <si>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</si>
  <si>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</si>
  <si>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</si>
  <si>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</si>
  <si>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</si>
  <si>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</si>
  <si>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</si>
  <si>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</si>
  <si>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</si>
  <si>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</si>
  <si>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</si>
  <si>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</si>
  <si>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</si>
  <si>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</si>
  <si>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</si>
  <si>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</si>
  <si>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</si>
  <si>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</si>
  <si>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</si>
  <si>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</si>
  <si>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</si>
  <si>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</si>
  <si>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</si>
  <si>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</si>
  <si>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</si>
  <si>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</si>
  <si>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</si>
  <si>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</si>
  <si>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</si>
  <si>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</si>
  <si>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</si>
  <si>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</si>
  <si>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</si>
  <si>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</si>
  <si>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</si>
  <si>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</si>
  <si>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</si>
  <si>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</si>
  <si>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</si>
  <si>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</si>
  <si>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</si>
  <si>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</si>
  <si>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</si>
  <si>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</si>
  <si>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</si>
  <si>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</si>
  <si>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</si>
  <si>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</si>
  <si>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</si>
  <si>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</si>
  <si>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</si>
  <si>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</si>
  <si>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</si>
  <si>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</si>
  <si>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</si>
  <si>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</si>
  <si>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</si>
  <si>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</si>
  <si>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</si>
  <si>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</si>
  <si>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</si>
  <si>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</si>
  <si>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</si>
  <si>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</si>
  <si>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</si>
  <si>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</si>
  <si>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</si>
  <si>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</si>
  <si>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</si>
  <si>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</si>
  <si>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</si>
  <si>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</si>
  <si>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</si>
  <si>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</si>
  <si>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</si>
  <si>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</si>
  <si>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</si>
  <si>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</si>
  <si>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</si>
  <si>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</si>
  <si>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</si>
  <si>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</si>
  <si>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</si>
  <si>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</si>
  <si>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</si>
  <si>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</si>
  <si>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</si>
  <si>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</si>
  <si>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</si>
  <si>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</si>
  <si>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</si>
  <si>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</si>
  <si>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</si>
  <si>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</si>
  <si>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</si>
  <si>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</si>
  <si>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</si>
  <si>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</si>
  <si>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</si>
  <si>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</si>
  <si>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</si>
  <si>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</si>
  <si>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</si>
  <si>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</si>
  <si>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</si>
  <si>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</si>
  <si>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</si>
  <si>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</si>
  <si>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</si>
  <si>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</si>
  <si>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</si>
  <si>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</si>
  <si>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</si>
  <si>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</si>
  <si>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</si>
  <si>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</si>
  <si>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</si>
  <si>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</si>
  <si>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</si>
  <si>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</si>
  <si>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</si>
  <si>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</si>
  <si>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</si>
  <si>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</si>
  <si>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</si>
  <si>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</si>
  <si>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</si>
  <si>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</si>
  <si>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</si>
  <si>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</si>
  <si>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</si>
  <si>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</si>
  <si>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</si>
  <si>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</si>
  <si>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</si>
  <si>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</si>
  <si>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</si>
  <si>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</si>
  <si>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</si>
  <si>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</si>
  <si>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</si>
  <si>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</si>
  <si>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</si>
  <si>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</si>
  <si>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</si>
  <si>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</si>
  <si>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</si>
  <si>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</si>
  <si>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</si>
  <si>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</si>
  <si>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</si>
  <si>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</si>
  <si>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</si>
  <si>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</si>
  <si>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</si>
  <si>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</si>
  <si>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</si>
  <si>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</si>
  <si>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</si>
  <si>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</si>
  <si>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</si>
  <si>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</si>
  <si>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</si>
  <si>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</si>
  <si>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</si>
  <si>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</si>
  <si>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</si>
  <si>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</si>
  <si>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</si>
  <si>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</si>
  <si>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</si>
  <si>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</si>
  <si>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</si>
  <si>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</si>
  <si>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</si>
  <si>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</si>
  <si>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</si>
  <si>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</si>
  <si>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</si>
  <si>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</si>
  <si>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</si>
  <si>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</si>
  <si>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</si>
  <si>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</si>
  <si>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</si>
  <si>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</si>
  <si>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</si>
  <si>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</si>
  <si>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</si>
  <si>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</si>
  <si>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</si>
  <si>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</si>
  <si>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</si>
  <si>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</si>
  <si>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</si>
  <si>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</si>
  <si>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</si>
  <si>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</si>
  <si>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</si>
  <si>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</si>
  <si>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</si>
  <si>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</si>
  <si>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</si>
  <si>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</si>
  <si>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</si>
  <si>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</si>
  <si>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</si>
  <si>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</si>
  <si>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</si>
  <si>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</si>
  <si>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</si>
  <si>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</si>
  <si>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</si>
  <si>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</si>
  <si>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</si>
  <si>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</si>
  <si>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</si>
  <si>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</si>
  <si>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</si>
  <si>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</si>
  <si>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</si>
  <si>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</si>
  <si>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</si>
  <si>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</si>
  <si>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</si>
  <si>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</si>
  <si>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</si>
  <si>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</si>
  <si>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</si>
  <si>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</si>
  <si>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</si>
  <si>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</si>
  <si>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</si>
  <si>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</si>
  <si>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</si>
  <si>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</si>
  <si>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</si>
  <si>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</si>
  <si>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</si>
  <si>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</si>
  <si>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</si>
  <si>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</si>
  <si>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</si>
  <si>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</si>
  <si>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</si>
  <si>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</si>
  <si>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</si>
  <si>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</si>
  <si>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</si>
  <si>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</si>
  <si>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</si>
  <si>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</si>
  <si>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</si>
  <si>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</si>
  <si>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</si>
  <si>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</si>
  <si>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</si>
  <si>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</si>
  <si>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</si>
  <si>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</si>
  <si>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</si>
  <si>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</si>
  <si>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</si>
  <si>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</si>
  <si>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</si>
  <si>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</si>
  <si>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</si>
  <si>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</si>
  <si>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</si>
  <si>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</si>
  <si>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</si>
  <si>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</si>
  <si>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</si>
  <si>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</si>
  <si>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</si>
  <si>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</si>
  <si>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</si>
  <si>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</si>
  <si>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</si>
  <si>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</si>
  <si>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</si>
  <si>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</si>
  <si>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</si>
  <si>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</si>
  <si>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</si>
  <si>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</si>
  <si>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</si>
  <si>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</si>
  <si>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</si>
  <si>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</si>
  <si>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</si>
  <si>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</si>
  <si>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</si>
  <si>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</si>
  <si>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</si>
  <si>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</si>
  <si>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</si>
  <si>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</si>
  <si>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</si>
  <si>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</si>
  <si>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</si>
  <si>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</si>
  <si>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</si>
  <si>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</si>
  <si>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</si>
  <si>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</si>
  <si>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</si>
  <si>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</si>
  <si>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</si>
  <si>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</si>
  <si>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</si>
  <si>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</si>
  <si>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</si>
  <si>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</si>
  <si>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</si>
  <si>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</si>
  <si>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</si>
  <si>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</si>
  <si>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</si>
  <si>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</si>
  <si>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</si>
  <si>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</si>
  <si>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</si>
  <si>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</si>
  <si>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</si>
  <si>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</si>
  <si>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</si>
  <si>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</si>
  <si>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</si>
  <si>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</si>
  <si>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</si>
  <si>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</si>
  <si>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</si>
  <si>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</si>
  <si>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</si>
  <si>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</si>
  <si>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</si>
  <si>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</si>
  <si>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</si>
  <si>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</si>
  <si>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</si>
  <si>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</si>
  <si>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</si>
  <si>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</si>
  <si>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</si>
  <si>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</si>
  <si>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</si>
  <si>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</si>
  <si>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</si>
  <si>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</si>
  <si>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</si>
  <si>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</si>
  <si>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</si>
  <si>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</si>
  <si>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</si>
  <si>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</si>
  <si>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</si>
  <si>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</si>
  <si>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</si>
  <si>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</si>
  <si>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</si>
  <si>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</si>
  <si>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</si>
  <si>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</si>
  <si>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</si>
  <si>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</si>
  <si>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</si>
  <si>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</si>
  <si>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</si>
  <si>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</si>
  <si>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</si>
  <si>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</si>
  <si>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</si>
  <si>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</si>
  <si>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</si>
  <si>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</si>
  <si>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</si>
  <si>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</si>
  <si>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</si>
  <si>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</si>
  <si>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</si>
  <si>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</si>
  <si>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</si>
  <si>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</si>
  <si>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</si>
  <si>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</si>
  <si>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</si>
  <si>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</si>
  <si>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</si>
  <si>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</si>
  <si>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</si>
  <si>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</si>
  <si>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</si>
  <si>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</si>
  <si>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</si>
  <si>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</si>
  <si>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</si>
  <si>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</si>
  <si>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</si>
  <si>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</si>
  <si>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</si>
  <si>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</si>
  <si>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</si>
  <si>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</si>
  <si>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</si>
  <si>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</si>
  <si>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</si>
  <si>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</si>
  <si>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</si>
  <si>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</si>
  <si>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</si>
  <si>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</si>
  <si>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</si>
  <si>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</si>
  <si>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</si>
  <si>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</si>
  <si>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</si>
  <si>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</si>
  <si>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</si>
  <si>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</si>
  <si>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</si>
  <si>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</si>
  <si>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</si>
  <si>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</si>
  <si>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</si>
  <si>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</si>
  <si>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</si>
  <si>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</si>
  <si>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</si>
  <si>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</si>
  <si>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</si>
  <si>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</si>
  <si>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</si>
  <si>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</si>
  <si>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</si>
  <si>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</si>
  <si>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</si>
  <si>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</si>
  <si>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</si>
  <si>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</si>
  <si>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</si>
  <si>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</si>
  <si>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</si>
  <si>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</si>
  <si>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</si>
  <si>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</si>
  <si>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</si>
  <si>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</si>
  <si>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</si>
  <si>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</si>
  <si>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</si>
  <si>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</si>
  <si>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</si>
  <si>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</si>
  <si>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</si>
  <si>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</si>
  <si>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</si>
  <si>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</si>
  <si>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</si>
  <si>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</si>
  <si>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</si>
  <si>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</si>
  <si>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</si>
  <si>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</si>
  <si>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</si>
  <si>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</si>
  <si>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</si>
  <si>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</si>
  <si>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</si>
  <si>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</si>
  <si>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</si>
  <si>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</si>
  <si>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</si>
  <si>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</si>
  <si>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</si>
  <si>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</si>
  <si>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</si>
  <si>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</si>
  <si>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</si>
  <si>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</si>
  <si>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</si>
  <si>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</si>
  <si>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</si>
  <si>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</si>
  <si>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</si>
  <si>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</si>
  <si>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</si>
  <si>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</si>
  <si>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</si>
  <si>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</si>
  <si>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</si>
  <si>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</si>
  <si>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</si>
  <si>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</si>
  <si>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</si>
  <si>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</si>
  <si>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</si>
  <si>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</si>
  <si>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</si>
  <si>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</si>
  <si>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</si>
  <si>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</si>
  <si>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</si>
  <si>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</si>
  <si>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</si>
  <si>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</si>
  <si>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</si>
  <si>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</si>
  <si>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</si>
  <si>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</si>
  <si>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</si>
  <si>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</si>
  <si>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</si>
  <si>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</si>
  <si>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</si>
  <si>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</si>
  <si>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</si>
  <si>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</si>
  <si>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</si>
  <si>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</si>
  <si>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</si>
  <si>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</si>
  <si>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</si>
  <si>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</si>
  <si>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</si>
  <si>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</si>
  <si>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</si>
  <si>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</si>
  <si>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</si>
  <si>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</si>
  <si>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</si>
  <si>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</si>
  <si>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</si>
  <si>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</si>
  <si>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</si>
  <si>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</si>
  <si>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</si>
  <si>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</si>
  <si>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</si>
  <si>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</si>
  <si>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</si>
  <si>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</si>
  <si>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</si>
  <si>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</si>
  <si>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</si>
  <si>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</si>
  <si>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</si>
  <si>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</si>
  <si>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</si>
  <si>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</si>
  <si>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</si>
  <si>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</si>
  <si>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</si>
  <si>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</si>
  <si>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</si>
  <si>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</si>
  <si>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</si>
  <si>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</si>
  <si>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</si>
  <si>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</si>
  <si>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</si>
  <si>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</si>
  <si>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</si>
  <si>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</si>
  <si>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</si>
  <si>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</si>
  <si>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</si>
  <si>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</si>
  <si>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</si>
  <si>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</si>
  <si>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</si>
  <si>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</si>
  <si>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</si>
  <si>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</si>
  <si>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</si>
  <si>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</si>
  <si>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</si>
  <si>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</si>
  <si>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</si>
  <si>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</si>
  <si>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</si>
  <si>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</si>
  <si>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</si>
  <si>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</si>
  <si>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</si>
  <si>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</si>
  <si>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</si>
  <si>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</si>
  <si>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</si>
  <si>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</si>
  <si>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</si>
  <si>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</si>
  <si>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</si>
  <si>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</si>
  <si>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</si>
  <si>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</si>
  <si>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</si>
  <si>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</si>
  <si>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</si>
  <si>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</si>
  <si>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</si>
  <si>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</si>
  <si>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</si>
  <si>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</si>
  <si>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</si>
  <si>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</si>
  <si>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</si>
  <si>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</si>
  <si>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</si>
  <si>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</si>
  <si>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</si>
  <si>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</si>
  <si>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</si>
  <si>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</si>
  <si>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</si>
  <si>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</si>
  <si>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</si>
  <si>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</si>
  <si>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</si>
  <si>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</si>
  <si>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</si>
  <si>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</si>
  <si>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</si>
  <si>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</si>
  <si>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</si>
  <si>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</si>
  <si>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</si>
  <si>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</si>
  <si>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</si>
  <si>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</si>
  <si>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</si>
  <si>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</si>
  <si>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</si>
  <si>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</si>
  <si>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</si>
  <si>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</si>
  <si>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</si>
  <si>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</si>
  <si>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</si>
  <si>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</si>
  <si>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</si>
  <si>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</si>
  <si>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</si>
  <si>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</si>
  <si>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</si>
  <si>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</si>
  <si>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</si>
  <si>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</si>
  <si>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</si>
  <si>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</si>
  <si>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</si>
  <si>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</si>
  <si>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</si>
  <si>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</si>
  <si>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</si>
  <si>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</si>
  <si>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</si>
  <si>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</si>
  <si>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</si>
  <si>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</si>
  <si>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</si>
  <si>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</si>
  <si>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</si>
  <si>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</si>
  <si>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</si>
  <si>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</si>
  <si>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</si>
  <si>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</si>
  <si>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</si>
  <si>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</si>
  <si>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</si>
  <si>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</si>
  <si>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</si>
  <si>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</si>
  <si>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</si>
  <si>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</si>
  <si>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</si>
  <si>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</si>
  <si>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</si>
  <si>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</si>
  <si>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</si>
  <si>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</si>
  <si>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</si>
  <si>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</si>
  <si>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</si>
  <si>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</si>
  <si>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</si>
  <si>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</si>
  <si>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</si>
  <si>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</si>
  <si>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</si>
  <si>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</si>
  <si>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</si>
  <si>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</si>
  <si>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</si>
  <si>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</si>
  <si>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</si>
  <si>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</si>
  <si>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</si>
  <si>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</si>
  <si>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</si>
  <si>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</si>
  <si>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</si>
  <si>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</si>
  <si>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</si>
  <si>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</si>
  <si>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</si>
  <si>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</si>
  <si>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</si>
  <si>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</si>
  <si>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</si>
  <si>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</si>
  <si>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</si>
  <si>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</si>
  <si>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</si>
  <si>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</si>
  <si>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</si>
  <si>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</si>
  <si>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</si>
  <si>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</si>
  <si>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</si>
  <si>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</si>
  <si>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</si>
  <si>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</si>
  <si>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</si>
  <si>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</si>
  <si>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</si>
  <si>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</si>
  <si>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</si>
  <si>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</si>
  <si>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</si>
  <si>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</si>
  <si>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</si>
  <si>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</si>
  <si>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</si>
  <si>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</si>
  <si>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</si>
  <si>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</si>
  <si>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</si>
  <si>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</si>
  <si>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</si>
  <si>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</si>
  <si>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</si>
  <si>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</si>
  <si>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</si>
  <si>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</si>
  <si>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</si>
  <si>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</si>
  <si>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</si>
  <si>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</si>
  <si>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</si>
  <si>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</si>
  <si>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</si>
  <si>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</si>
  <si>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</si>
  <si>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</si>
  <si>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</si>
  <si>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</si>
  <si>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</si>
  <si>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</si>
  <si>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</si>
  <si>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</si>
  <si>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</si>
  <si>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</si>
  <si>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</si>
  <si>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</si>
  <si>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</si>
  <si>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</si>
  <si>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</si>
  <si>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</si>
  <si>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</si>
  <si>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</si>
  <si>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</si>
  <si>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</si>
  <si>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</si>
  <si>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</si>
  <si>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</si>
  <si>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</si>
  <si>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</si>
  <si>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</si>
  <si>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</si>
  <si>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</si>
  <si>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</si>
  <si>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</si>
  <si>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</si>
  <si>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</si>
  <si>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</si>
  <si>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</si>
  <si>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</si>
  <si>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</si>
  <si>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</si>
  <si>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</si>
  <si>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</si>
  <si>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</si>
  <si>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</si>
  <si>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</si>
  <si>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</si>
  <si>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</si>
  <si>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</si>
  <si>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</si>
  <si>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</si>
  <si>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</si>
  <si>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</si>
  <si>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</si>
  <si>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</si>
  <si>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</si>
  <si>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</si>
  <si>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</si>
  <si>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</si>
  <si>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</si>
  <si>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</si>
  <si>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</si>
  <si>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</si>
  <si>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</si>
  <si>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</si>
  <si>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</si>
  <si>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</si>
  <si>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</si>
  <si>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</si>
  <si>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</si>
  <si>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</si>
  <si>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</si>
  <si>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</si>
  <si>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</si>
  <si>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</si>
  <si>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</si>
  <si>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</si>
  <si>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</si>
  <si>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</si>
  <si>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</si>
  <si>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</si>
  <si>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</si>
  <si>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</si>
  <si>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</si>
  <si>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</si>
  <si>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</si>
  <si>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</si>
  <si>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</si>
  <si>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</si>
  <si>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</si>
  <si>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</si>
  <si>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</si>
  <si>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</si>
  <si>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</si>
  <si>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</si>
  <si>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</si>
  <si>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</si>
  <si>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</si>
  <si>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</si>
  <si>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</si>
  <si>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</si>
  <si>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</si>
  <si>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</si>
  <si>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</si>
  <si>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</si>
  <si>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</si>
  <si>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</si>
  <si>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</si>
  <si>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</si>
  <si>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</si>
  <si>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</si>
  <si>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</si>
  <si>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</si>
  <si>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</si>
  <si>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</si>
  <si>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</si>
  <si>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</si>
  <si>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</si>
  <si>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</si>
  <si>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</si>
  <si>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</si>
  <si>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</si>
  <si>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</si>
  <si>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</si>
  <si>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</si>
  <si>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</si>
  <si>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</si>
  <si>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</si>
  <si>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</si>
  <si>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</si>
  <si>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</si>
  <si>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</si>
  <si>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</si>
  <si>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</si>
  <si>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</si>
  <si>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</si>
  <si>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</si>
  <si>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</si>
  <si>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</si>
  <si>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</si>
  <si>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</si>
  <si>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</si>
  <si>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</si>
  <si>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</si>
  <si>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</si>
  <si>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</si>
  <si>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</si>
  <si>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</si>
  <si>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</si>
  <si>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</si>
  <si>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</si>
  <si>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</si>
  <si>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</si>
  <si>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</si>
  <si>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</si>
  <si>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</si>
  <si>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</si>
  <si>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</si>
  <si>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</si>
  <si>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</si>
  <si>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</si>
  <si>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</si>
  <si>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</si>
  <si>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</si>
  <si>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</si>
  <si>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</si>
  <si>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</si>
  <si>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</si>
  <si>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</si>
  <si>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</si>
  <si>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</si>
  <si>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</si>
  <si>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</si>
  <si>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</si>
  <si>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</si>
  <si>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</si>
  <si>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</si>
  <si>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</si>
  <si>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</si>
  <si>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</si>
  <si>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</si>
  <si>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</si>
  <si>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</si>
  <si>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</si>
  <si>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</si>
  <si>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</si>
  <si>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</si>
  <si>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</si>
  <si>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</si>
  <si>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</si>
  <si>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</si>
  <si>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</si>
  <si>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</si>
  <si>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</si>
  <si>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</si>
  <si>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</si>
  <si>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</si>
  <si>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</si>
  <si>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</si>
  <si>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</si>
  <si>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</si>
  <si>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</si>
  <si>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</si>
  <si>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</si>
  <si>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</si>
  <si>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</si>
  <si>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</si>
  <si>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</si>
  <si>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</si>
  <si>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</si>
  <si>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</si>
  <si>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</si>
  <si>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</si>
  <si>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</si>
  <si>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</si>
  <si>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</si>
  <si>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</si>
  <si>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</si>
  <si>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</si>
  <si>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</si>
  <si>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</si>
  <si>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</si>
  <si>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</si>
  <si>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</si>
  <si>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</si>
  <si>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</si>
  <si>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</si>
  <si>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</si>
  <si>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</si>
  <si>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</si>
  <si>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</si>
  <si>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</si>
  <si>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</si>
  <si>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</si>
  <si>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</si>
  <si>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</si>
  <si>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</si>
  <si>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</si>
  <si>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</si>
  <si>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</si>
  <si>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</si>
  <si>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</si>
  <si>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</si>
  <si>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</si>
  <si>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</si>
  <si>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</si>
  <si>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</si>
  <si>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</si>
  <si>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</si>
  <si>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</si>
  <si>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</si>
  <si>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</si>
  <si>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</si>
  <si>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</si>
  <si>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</si>
  <si>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</si>
  <si>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</si>
  <si>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</si>
  <si>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</si>
  <si>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</si>
  <si>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</si>
  <si>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</si>
  <si>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</si>
  <si>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</si>
  <si>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</si>
  <si>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</si>
  <si>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</si>
  <si>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</si>
  <si>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</si>
  <si>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</si>
  <si>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</si>
  <si>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</si>
  <si>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</si>
  <si>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</si>
  <si>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</si>
  <si>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</si>
  <si>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</si>
  <si>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</si>
  <si>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</si>
  <si>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</si>
  <si>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</si>
  <si>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</si>
  <si>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</si>
  <si>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</si>
  <si>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</si>
  <si>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</si>
  <si>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</si>
  <si>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</si>
  <si>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</si>
  <si>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</si>
  <si>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</si>
  <si>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</si>
  <si>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</si>
  <si>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</si>
  <si>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</si>
  <si>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</si>
  <si>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</si>
  <si>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</si>
  <si>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</si>
  <si>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</si>
  <si>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</si>
  <si>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</si>
  <si>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</si>
  <si>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</si>
  <si>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</si>
  <si>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</si>
  <si>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</si>
  <si>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</si>
  <si>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</si>
  <si>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</si>
  <si>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</si>
  <si>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</si>
  <si>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</si>
  <si>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</si>
  <si>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</si>
  <si>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</si>
  <si>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</si>
  <si>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</si>
  <si>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</si>
  <si>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</si>
  <si>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</si>
  <si>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</si>
  <si>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</si>
  <si>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</si>
  <si>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</si>
  <si>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</si>
  <si>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</si>
  <si>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</si>
  <si>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</si>
  <si>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</si>
  <si>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</si>
  <si>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</si>
  <si>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</si>
  <si>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</si>
  <si>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</si>
  <si>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</si>
  <si>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</si>
  <si>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</si>
  <si>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</si>
  <si>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</si>
  <si>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</si>
  <si>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</si>
  <si>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</si>
  <si>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</si>
  <si>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</si>
  <si>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</si>
  <si>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</si>
  <si>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</si>
  <si>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</si>
  <si>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</si>
  <si>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</si>
  <si>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</si>
  <si>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</si>
  <si>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</si>
  <si>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</si>
  <si>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</si>
  <si>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</si>
  <si>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</si>
  <si>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</si>
  <si>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</si>
  <si>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</si>
  <si>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</si>
  <si>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</si>
  <si>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</si>
  <si>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</si>
  <si>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</si>
  <si>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</si>
  <si>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</si>
  <si>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</si>
  <si>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</si>
  <si>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</si>
  <si>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</si>
  <si>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</si>
  <si>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</si>
  <si>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</si>
  <si>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</si>
  <si>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</si>
  <si>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</si>
  <si>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</si>
  <si>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</si>
  <si>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</si>
  <si>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</si>
  <si>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</si>
  <si>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</si>
  <si>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</si>
  <si>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</si>
  <si>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</si>
  <si>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</si>
  <si>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</si>
  <si>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</si>
  <si>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</si>
  <si>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</si>
  <si>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</si>
  <si>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</si>
  <si>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</si>
  <si>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</si>
  <si>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</si>
  <si>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</si>
  <si>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</si>
  <si>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</si>
  <si>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</si>
  <si>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</si>
  <si>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</si>
  <si>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</si>
  <si>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</si>
  <si>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</si>
  <si>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</si>
  <si>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</si>
  <si>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</si>
  <si>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</si>
  <si>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</si>
  <si>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</si>
  <si>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</si>
  <si>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</si>
  <si>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</si>
  <si>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</si>
  <si>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</si>
  <si>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</si>
  <si>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</si>
  <si>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</si>
  <si>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</si>
  <si>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</si>
  <si>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</si>
  <si>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</si>
  <si>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</si>
  <si>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</si>
  <si>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</si>
  <si>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</si>
  <si>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</si>
  <si>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</si>
  <si>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</si>
  <si>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</si>
  <si>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</si>
  <si>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</si>
  <si>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</si>
  <si>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</si>
  <si>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</si>
  <si>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</si>
  <si>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</si>
  <si>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</si>
  <si>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</si>
  <si>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</si>
  <si>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</si>
  <si>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</si>
  <si>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</si>
  <si>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</si>
  <si>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</si>
  <si>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</si>
  <si>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</si>
  <si>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</si>
  <si>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</si>
  <si>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</si>
  <si>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</si>
  <si>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</si>
  <si>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</si>
  <si>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</si>
  <si>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</si>
  <si>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</si>
  <si>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</si>
  <si>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</si>
  <si>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</si>
  <si>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</si>
  <si>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</si>
  <si>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</si>
  <si>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</si>
  <si>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</si>
  <si>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</si>
  <si>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</si>
  <si>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</si>
  <si>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</si>
  <si>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</si>
  <si>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</si>
  <si>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</si>
  <si>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</si>
  <si>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</si>
  <si>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</si>
  <si>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</si>
  <si>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</si>
  <si>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</si>
  <si>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</si>
  <si>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</si>
  <si>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</si>
  <si>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</si>
  <si>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</si>
  <si>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</si>
  <si>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</si>
  <si>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</si>
  <si>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</si>
  <si>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</si>
  <si>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</si>
  <si>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</si>
  <si>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</si>
  <si>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</si>
  <si>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</si>
  <si>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</si>
  <si>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</si>
  <si>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</si>
  <si>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</si>
  <si>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</si>
  <si>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</si>
  <si>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</si>
  <si>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</si>
  <si>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</si>
  <si>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</si>
  <si>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</si>
  <si>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</si>
  <si>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</si>
  <si>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</si>
  <si>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</si>
  <si>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</si>
  <si>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</si>
  <si>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</si>
  <si>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</si>
  <si>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</si>
  <si>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</si>
  <si>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</si>
  <si>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</si>
  <si>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</si>
  <si>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</si>
  <si>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</si>
  <si>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</si>
  <si>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</si>
  <si>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</si>
  <si>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</si>
  <si>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</si>
  <si>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</si>
  <si>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</si>
  <si>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</si>
  <si>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</si>
  <si>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</si>
  <si>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</si>
  <si>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</si>
  <si>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</si>
  <si>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</si>
  <si>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</si>
  <si>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</si>
  <si>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</si>
  <si>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</si>
  <si>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</si>
  <si>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</si>
  <si>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</si>
  <si>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</si>
  <si>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</si>
  <si>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</si>
  <si>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</si>
  <si>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</si>
  <si>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</si>
  <si>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</si>
  <si>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</si>
  <si>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</si>
  <si>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</si>
  <si>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</si>
  <si>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</si>
  <si>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</si>
  <si>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</si>
  <si>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</si>
  <si>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</si>
  <si>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</si>
  <si>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</si>
  <si>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</si>
  <si>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</si>
  <si>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</si>
  <si>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</si>
  <si>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</si>
  <si>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</si>
  <si>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</si>
  <si>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</si>
  <si>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</si>
  <si>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</si>
  <si>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</si>
  <si>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</si>
  <si>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</si>
  <si>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</si>
  <si>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</si>
  <si>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</si>
  <si>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</si>
  <si>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</si>
  <si>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</si>
  <si>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</si>
  <si>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</si>
  <si>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</si>
  <si>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</si>
  <si>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</si>
  <si>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</si>
  <si>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</si>
  <si>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</si>
  <si>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</si>
  <si>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</si>
  <si>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</si>
  <si>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</si>
  <si>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</si>
  <si>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</si>
  <si>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</si>
  <si>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</si>
  <si>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</si>
  <si>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</si>
  <si>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</si>
  <si>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</si>
  <si>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</si>
  <si>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</si>
  <si>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</si>
  <si>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</si>
  <si>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</si>
  <si>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</si>
  <si>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</si>
  <si>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</si>
  <si>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</si>
  <si>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</si>
  <si>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</si>
  <si>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</si>
  <si>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</si>
  <si>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</si>
  <si>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</si>
  <si>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</si>
  <si>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</si>
  <si>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</si>
  <si>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</si>
  <si>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</si>
  <si>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</si>
  <si>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</si>
  <si>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</si>
  <si>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</si>
  <si>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</si>
  <si>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</si>
  <si>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</si>
  <si>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</si>
  <si>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</si>
  <si>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</si>
  <si>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</si>
  <si>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</si>
  <si>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</si>
  <si>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</si>
  <si>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</si>
  <si>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</si>
  <si>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</si>
  <si>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</si>
  <si>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</si>
  <si>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</si>
  <si>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</si>
  <si>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</si>
  <si>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</si>
  <si>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</si>
  <si>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</si>
  <si>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</si>
  <si>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</si>
  <si>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</si>
  <si>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</si>
  <si>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</si>
  <si>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</si>
  <si>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</si>
  <si>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</si>
  <si>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</si>
  <si>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</si>
  <si>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</si>
  <si>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</si>
  <si>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</si>
  <si>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</si>
  <si>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</si>
  <si>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</si>
  <si>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</si>
  <si>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</si>
  <si>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</si>
  <si>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</si>
  <si>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</si>
  <si>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</si>
  <si>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</si>
  <si>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</si>
  <si>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</si>
  <si>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</si>
  <si>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</si>
  <si>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</si>
  <si>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</si>
  <si>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</si>
  <si>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</si>
  <si>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</si>
  <si>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</si>
  <si>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</si>
  <si>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</si>
  <si>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</si>
  <si>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</si>
  <si>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</si>
  <si>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</si>
  <si>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</si>
  <si>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</si>
  <si>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</si>
  <si>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</si>
  <si>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</si>
  <si>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</si>
  <si>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</si>
  <si>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</si>
  <si>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</si>
  <si>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</si>
  <si>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</si>
  <si>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</si>
  <si>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</si>
  <si>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</si>
  <si>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</si>
  <si>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</si>
  <si>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</si>
  <si>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</si>
  <si>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</si>
  <si>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</si>
  <si>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</si>
  <si>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</si>
  <si>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</si>
  <si>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</si>
  <si>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</si>
  <si>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</si>
  <si>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</si>
  <si>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</si>
  <si>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</si>
  <si>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</si>
  <si>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</si>
  <si>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</si>
  <si>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</si>
  <si>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</si>
  <si>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</si>
  <si>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</si>
  <si>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</si>
  <si>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</si>
  <si>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</si>
  <si>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</si>
  <si>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</si>
  <si>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</si>
  <si>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</si>
  <si>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</si>
  <si>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</si>
  <si>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</si>
  <si>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</si>
  <si>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</si>
  <si>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</si>
  <si>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</si>
  <si>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</si>
  <si>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</si>
  <si>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</si>
  <si>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</si>
  <si>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</si>
  <si>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</si>
  <si>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</si>
  <si>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</si>
  <si>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</si>
  <si>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</si>
  <si>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</si>
  <si>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</si>
  <si>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</si>
  <si>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</si>
  <si>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</si>
  <si>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</si>
  <si>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</si>
  <si>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</si>
  <si>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</si>
  <si>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</si>
  <si>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</si>
  <si>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</si>
  <si>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</si>
  <si>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</si>
  <si>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</si>
  <si>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</si>
  <si>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</si>
  <si>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</si>
  <si>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</si>
  <si>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</si>
  <si>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</si>
  <si>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</si>
  <si>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</si>
  <si>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</si>
  <si>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</si>
  <si>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</si>
  <si>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</si>
  <si>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</si>
  <si>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</si>
  <si>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</si>
  <si>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</si>
  <si>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</si>
  <si>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</si>
  <si>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</si>
  <si>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</si>
  <si>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</si>
  <si>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</si>
  <si>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</si>
  <si>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</si>
  <si>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</si>
  <si>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</si>
  <si>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</si>
  <si>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</si>
  <si>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</si>
  <si>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</si>
  <si>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</si>
  <si>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</si>
  <si>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</si>
  <si>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</si>
  <si>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</si>
  <si>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</si>
  <si>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</si>
  <si>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</si>
  <si>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</si>
  <si>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</si>
  <si>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</si>
  <si>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</si>
  <si>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</si>
  <si>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</si>
  <si>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</si>
  <si>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</si>
  <si>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</si>
  <si>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</si>
  <si>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</si>
  <si>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</si>
  <si>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</si>
  <si>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</si>
  <si>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</si>
  <si>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</si>
  <si>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</si>
  <si>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</si>
  <si>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</si>
  <si>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</si>
  <si>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</si>
  <si>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</si>
  <si>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</si>
  <si>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</si>
  <si>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</si>
  <si>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</si>
  <si>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</si>
  <si>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</si>
  <si>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</si>
  <si>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</si>
  <si>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</si>
  <si>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</si>
  <si>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</si>
  <si>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</si>
  <si>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</si>
  <si>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</si>
  <si>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</si>
  <si>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</si>
  <si>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</si>
  <si>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</si>
  <si>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</si>
  <si>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</si>
  <si>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</si>
  <si>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</si>
  <si>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</si>
  <si>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</si>
  <si>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</si>
  <si>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</si>
  <si>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</si>
  <si>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</si>
  <si>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</si>
  <si>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</si>
  <si>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</si>
  <si>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</si>
  <si>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</si>
  <si>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</si>
  <si>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</si>
  <si>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</si>
  <si>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</si>
  <si>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</si>
  <si>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</si>
  <si>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</si>
  <si>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</si>
  <si>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</si>
  <si>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</si>
  <si>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</si>
  <si>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</si>
  <si>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</si>
  <si>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</si>
  <si>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</si>
  <si>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</si>
  <si>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</si>
  <si>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</si>
  <si>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</si>
  <si>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</si>
  <si>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</si>
  <si>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</si>
  <si>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</si>
  <si>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</si>
  <si>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</si>
  <si>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</si>
  <si>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</si>
  <si>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</si>
  <si>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</si>
  <si>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</si>
  <si>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</si>
  <si>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</si>
  <si>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</si>
  <si>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</si>
  <si>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</si>
  <si>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</si>
  <si>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</si>
  <si>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</si>
  <si>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</si>
  <si>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</si>
  <si>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</si>
  <si>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</si>
  <si>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</si>
  <si>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</si>
  <si>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</si>
  <si>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</si>
  <si>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</si>
  <si>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</si>
  <si>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</si>
  <si>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</si>
  <si>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</si>
  <si>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</si>
  <si>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</si>
  <si>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</si>
  <si>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</si>
  <si>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</si>
  <si>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</si>
  <si>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</si>
  <si>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</si>
  <si>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</si>
  <si>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</si>
  <si>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</si>
  <si>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</si>
  <si>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</si>
  <si>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</si>
  <si>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</si>
  <si>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</si>
  <si>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</si>
  <si>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</si>
  <si>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</si>
  <si>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</si>
  <si>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</si>
  <si>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</si>
  <si>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</si>
  <si>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</si>
  <si>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</si>
  <si>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</si>
  <si>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</si>
  <si>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</si>
  <si>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</si>
  <si>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</si>
  <si>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</si>
  <si>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</si>
  <si>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</si>
  <si>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</si>
  <si>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</si>
  <si>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</si>
  <si>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</si>
  <si>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</si>
  <si>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</si>
  <si>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</si>
  <si>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</si>
  <si>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</si>
  <si>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</si>
  <si>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</si>
  <si>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</si>
  <si>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</si>
  <si>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</si>
  <si>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</si>
  <si>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</si>
  <si>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</si>
  <si>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</si>
  <si>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</si>
  <si>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</si>
  <si>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</si>
  <si>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</si>
  <si>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</si>
  <si>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</si>
  <si>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</si>
  <si>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</si>
  <si>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</si>
  <si>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</si>
  <si>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</si>
  <si>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</si>
  <si>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</si>
  <si>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</si>
  <si>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</si>
  <si>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</si>
  <si>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</si>
  <si>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</si>
  <si>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</si>
  <si>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</si>
  <si>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</si>
  <si>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</si>
  <si>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</si>
  <si>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</si>
  <si>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</si>
  <si>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</si>
  <si>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</si>
  <si>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</si>
  <si>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</si>
  <si>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</si>
  <si>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</si>
  <si>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</si>
  <si>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</si>
  <si>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</si>
  <si>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</si>
  <si>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</si>
  <si>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</si>
  <si>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</si>
  <si>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</si>
  <si>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</si>
  <si>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</si>
  <si>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</si>
  <si>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</si>
  <si>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</si>
  <si>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</si>
  <si>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</si>
  <si>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</si>
  <si>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</si>
  <si>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</si>
  <si>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</si>
  <si>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</si>
  <si>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</si>
  <si>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</si>
  <si>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</si>
  <si>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</si>
  <si>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</si>
  <si>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</si>
  <si>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</si>
  <si>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</si>
  <si>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</si>
  <si>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</si>
  <si>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</si>
  <si>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</si>
  <si>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</si>
  <si>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</si>
  <si>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</si>
  <si>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</si>
  <si>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</si>
  <si>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</si>
  <si>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</si>
  <si>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</si>
  <si>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</si>
  <si>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</si>
  <si>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</si>
  <si>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</si>
  <si>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</si>
  <si>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</si>
  <si>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</si>
  <si>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</si>
  <si>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</si>
  <si>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</si>
  <si>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</si>
  <si>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</si>
  <si>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</si>
  <si>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</si>
  <si>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</si>
  <si>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</si>
  <si>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</si>
  <si>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</si>
  <si>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</si>
  <si>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</si>
  <si>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</si>
  <si>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</si>
  <si>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</si>
  <si>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</si>
  <si>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</si>
  <si>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</si>
  <si>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</si>
  <si>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</si>
  <si>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</si>
  <si>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</si>
  <si>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</si>
  <si>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</si>
  <si>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</si>
  <si>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</si>
  <si>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</si>
  <si>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</si>
  <si>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</si>
  <si>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</si>
  <si>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</si>
  <si>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</si>
  <si>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</si>
  <si>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</si>
  <si>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</si>
  <si>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</si>
  <si>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</si>
  <si>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</si>
  <si>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</si>
  <si>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</si>
  <si>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</si>
  <si>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</si>
  <si>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</si>
  <si>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</si>
  <si>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</si>
  <si>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</si>
  <si>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</si>
  <si>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</si>
  <si>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</si>
  <si>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</si>
  <si>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</si>
  <si>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</si>
  <si>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</si>
  <si>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</si>
  <si>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</si>
  <si>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</si>
  <si>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</si>
  <si>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</si>
  <si>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</si>
  <si>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</si>
  <si>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</si>
  <si>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</si>
  <si>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</si>
  <si>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</si>
  <si>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</si>
  <si>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</si>
  <si>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</si>
  <si>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</si>
  <si>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</si>
  <si>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</si>
  <si>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</si>
  <si>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</si>
  <si>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</si>
  <si>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</si>
  <si>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</si>
  <si>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</si>
  <si>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</si>
  <si>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</si>
  <si>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</si>
  <si>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</si>
  <si>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</si>
  <si>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</si>
  <si>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</si>
  <si>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</si>
  <si>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</si>
  <si>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</si>
  <si>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</si>
  <si>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</si>
  <si>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</si>
  <si>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</si>
  <si>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</si>
  <si>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</si>
  <si>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</si>
  <si>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</si>
  <si>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</si>
  <si>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</si>
  <si>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</si>
  <si>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</si>
  <si>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</si>
  <si>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</si>
  <si>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</si>
  <si>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</si>
  <si>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</si>
  <si>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</si>
  <si>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</si>
  <si>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</si>
  <si>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</si>
  <si>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</si>
  <si>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</si>
  <si>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</si>
  <si>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</si>
  <si>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</si>
  <si>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</si>
  <si>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</si>
  <si>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</si>
  <si>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</si>
  <si>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</si>
  <si>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</si>
  <si>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</si>
  <si>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</si>
  <si>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</si>
  <si>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</si>
  <si>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</si>
  <si>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</si>
  <si>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</si>
  <si>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</si>
  <si>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</si>
  <si>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</si>
  <si>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</si>
  <si>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</si>
  <si>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</si>
  <si>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</si>
  <si>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</si>
  <si>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</si>
  <si>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</si>
  <si>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</si>
  <si>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</si>
  <si>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</si>
  <si>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</si>
  <si>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</si>
  <si>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</si>
  <si>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</si>
  <si>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</si>
  <si>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</si>
  <si>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</si>
  <si>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</si>
  <si>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</si>
  <si>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</si>
  <si>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</si>
  <si>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</si>
  <si>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</si>
  <si>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</si>
  <si>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</si>
  <si>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</si>
  <si>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</si>
  <si>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</si>
  <si>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</si>
  <si>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</si>
  <si>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</si>
  <si>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</si>
  <si>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</si>
  <si>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</si>
  <si>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</si>
  <si>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</si>
  <si>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</si>
  <si>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</si>
  <si>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</si>
  <si>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</si>
  <si>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</si>
  <si>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</si>
  <si>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</si>
  <si>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</si>
  <si>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</si>
  <si>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</si>
  <si>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</si>
  <si>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</si>
  <si>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</si>
  <si>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</si>
  <si>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</si>
  <si>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</si>
  <si>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</si>
  <si>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</si>
  <si>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</si>
  <si>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</si>
  <si>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</si>
  <si>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</si>
  <si>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</si>
  <si>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</si>
  <si>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</si>
  <si>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</si>
  <si>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</si>
  <si>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</si>
  <si>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</si>
  <si>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</si>
  <si>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</si>
  <si>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</si>
  <si>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</si>
  <si>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</si>
  <si>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</si>
  <si>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</si>
  <si>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</si>
  <si>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</si>
  <si>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</si>
  <si>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</si>
  <si>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</si>
  <si>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</si>
  <si>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</si>
  <si>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</si>
  <si>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</si>
  <si>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</si>
  <si>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</si>
  <si>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</si>
  <si>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</si>
  <si>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</si>
  <si>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</si>
  <si>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</si>
  <si>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</si>
  <si>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</si>
  <si>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</si>
  <si>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</si>
  <si>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</si>
  <si>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</si>
  <si>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</si>
  <si>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</si>
  <si>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</si>
  <si>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</si>
  <si>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</si>
  <si>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</si>
  <si>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</si>
  <si>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</si>
  <si>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</si>
  <si>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</si>
  <si>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</si>
  <si>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</si>
  <si>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</si>
  <si>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</si>
  <si>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</si>
  <si>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</si>
  <si>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</si>
  <si>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</si>
  <si>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</si>
  <si>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</si>
  <si>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</si>
  <si>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</si>
  <si>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</si>
  <si>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</si>
  <si>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</si>
  <si>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</si>
  <si>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</si>
  <si>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</si>
  <si>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</si>
  <si>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</si>
  <si>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</si>
  <si>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</si>
  <si>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</si>
  <si>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</si>
  <si>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</si>
  <si>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</si>
  <si>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</si>
  <si>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</si>
  <si>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</si>
  <si>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</si>
  <si>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</si>
  <si>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</si>
  <si>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</si>
  <si>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</si>
  <si>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</si>
  <si>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</si>
  <si>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</si>
  <si>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</si>
  <si>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</si>
  <si>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</si>
  <si>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</si>
  <si>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</si>
  <si>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</si>
  <si>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</si>
  <si>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</si>
  <si>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</si>
  <si>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</si>
  <si>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</si>
  <si>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</si>
  <si>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</si>
  <si>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</si>
  <si>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</si>
  <si>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</si>
  <si>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</si>
  <si>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</si>
  <si>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</si>
  <si>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</si>
  <si>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</si>
  <si>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</si>
  <si>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</si>
  <si>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</si>
  <si>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</si>
  <si>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</si>
  <si>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</si>
  <si>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</si>
  <si>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</si>
  <si>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</si>
  <si>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</si>
  <si>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</si>
  <si>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</si>
  <si>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</si>
  <si>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</si>
  <si>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</si>
  <si>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</si>
  <si>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</si>
  <si>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</si>
  <si>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</si>
  <si>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</si>
  <si>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</si>
  <si>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</si>
  <si>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</si>
  <si>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</si>
  <si>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</si>
  <si>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</si>
  <si>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</si>
  <si>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</si>
  <si>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</si>
  <si>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</si>
  <si>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</si>
  <si>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</si>
  <si>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</si>
  <si>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</si>
  <si>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</si>
  <si>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</si>
  <si>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</si>
  <si>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</si>
  <si>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</si>
  <si>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</si>
  <si>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</si>
  <si>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</si>
  <si>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</si>
  <si>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</si>
  <si>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</si>
  <si>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</si>
  <si>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</si>
  <si>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</si>
  <si>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</si>
  <si>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</si>
  <si>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</si>
  <si>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</si>
  <si>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</si>
  <si>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</si>
  <si>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</si>
  <si>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</si>
  <si>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</si>
  <si>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</si>
  <si>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</si>
  <si>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</si>
  <si>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</si>
  <si>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</si>
  <si>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</si>
  <si>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</si>
  <si>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</si>
  <si>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</si>
  <si>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</si>
  <si>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</si>
  <si>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</si>
  <si>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</si>
  <si>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</si>
  <si>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</si>
  <si>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</si>
  <si>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</si>
  <si>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</si>
  <si>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</si>
  <si>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</si>
  <si>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</si>
  <si>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</si>
  <si>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</si>
  <si>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</si>
  <si>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</si>
  <si>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</si>
  <si>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</si>
  <si>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</si>
  <si>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</si>
  <si>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</si>
  <si>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</si>
  <si>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</si>
  <si>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</si>
  <si>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</si>
  <si>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</si>
  <si>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</si>
  <si>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</si>
  <si>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</si>
  <si>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</si>
  <si>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</si>
  <si>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</si>
  <si>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</si>
  <si>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</si>
  <si>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</si>
  <si>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</si>
  <si>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</si>
  <si>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</si>
  <si>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</si>
  <si>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</si>
  <si>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</si>
  <si>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</si>
  <si>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</si>
  <si>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</si>
  <si>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</si>
  <si>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</si>
  <si>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</si>
  <si>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</si>
  <si>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</si>
  <si>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</si>
  <si>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</si>
  <si>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</si>
  <si>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</si>
  <si>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</si>
  <si>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</si>
  <si>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</si>
  <si>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</si>
  <si>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</si>
  <si>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</si>
  <si>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</si>
  <si>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</si>
  <si>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</si>
  <si>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</si>
  <si>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</si>
  <si>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</si>
  <si>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</si>
  <si>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</si>
  <si>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</si>
  <si>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</si>
  <si>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</si>
  <si>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</si>
  <si>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</si>
  <si>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</si>
  <si>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</si>
  <si>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</si>
  <si>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</si>
  <si>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</si>
  <si>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</si>
  <si>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</si>
  <si>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</si>
  <si>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</si>
  <si>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</si>
  <si>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</si>
  <si>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</si>
  <si>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</si>
  <si>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</si>
  <si>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</si>
  <si>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</si>
  <si>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</si>
  <si>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</si>
  <si>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</si>
  <si>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</si>
  <si>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</si>
  <si>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</si>
  <si>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</si>
  <si>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</si>
  <si>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</si>
  <si>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</si>
  <si>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</si>
  <si>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</si>
  <si>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</si>
  <si>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</si>
  <si>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</si>
  <si>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</si>
  <si>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</si>
  <si>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</si>
  <si>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</si>
  <si>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</si>
  <si>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</si>
  <si>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</si>
  <si>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</si>
  <si>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</si>
  <si>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</si>
  <si>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</si>
  <si>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</si>
  <si>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</si>
  <si>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</si>
  <si>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</si>
  <si>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</si>
  <si>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</si>
  <si>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</si>
  <si>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</si>
  <si>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</si>
  <si>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</si>
  <si>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</si>
  <si>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</si>
  <si>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</si>
  <si>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</si>
  <si>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</si>
  <si>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</si>
  <si>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</si>
  <si>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</si>
  <si>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</si>
  <si>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</si>
  <si>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</si>
  <si>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</si>
  <si>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</si>
  <si>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</si>
  <si>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</si>
  <si>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</si>
  <si>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</si>
  <si>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</si>
  <si>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</si>
  <si>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</si>
  <si>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</si>
  <si>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</si>
  <si>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</si>
  <si>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</si>
  <si>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</si>
  <si>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</si>
  <si>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</si>
  <si>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</si>
  <si>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</si>
  <si>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</si>
  <si>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</si>
  <si>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</si>
  <si>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</si>
  <si>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</si>
  <si>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</si>
  <si>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</si>
  <si>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</si>
  <si>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</si>
  <si>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</si>
  <si>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</si>
  <si>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</si>
  <si>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</si>
  <si>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</si>
  <si>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</si>
  <si>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</si>
  <si>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</si>
  <si>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</si>
  <si>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</si>
  <si>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</si>
  <si>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</si>
  <si>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</si>
  <si>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</si>
  <si>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</si>
  <si>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</si>
  <si>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</si>
  <si>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</si>
  <si>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</si>
  <si>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</si>
  <si>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</si>
  <si>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</si>
  <si>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</si>
  <si>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</si>
  <si>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</si>
  <si>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</si>
  <si>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</si>
  <si>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</si>
  <si>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</si>
  <si>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</si>
  <si>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</si>
  <si>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</si>
  <si>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</si>
  <si>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</si>
  <si>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</si>
  <si>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</si>
  <si>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</si>
  <si>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</si>
  <si>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</si>
  <si>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</si>
  <si>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</si>
  <si>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</si>
  <si>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</si>
  <si>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</si>
  <si>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</si>
  <si>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</si>
  <si>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</si>
  <si>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</si>
  <si>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</si>
  <si>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</si>
  <si>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</si>
  <si>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</si>
  <si>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</si>
  <si>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</si>
  <si>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</si>
  <si>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</si>
  <si>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</si>
  <si>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</si>
  <si>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</si>
  <si>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</si>
  <si>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</si>
  <si>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</si>
  <si>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</si>
  <si>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</si>
  <si>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</si>
  <si>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</si>
  <si>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</si>
  <si>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</si>
  <si>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</si>
  <si>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</si>
  <si>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</si>
  <si>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</si>
  <si>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</si>
  <si>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</si>
  <si>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</si>
  <si>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</si>
  <si>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</si>
  <si>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</si>
  <si>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</si>
  <si>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</si>
  <si>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</si>
  <si>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</si>
  <si>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</si>
  <si>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</si>
  <si>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</si>
  <si>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</si>
  <si>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</si>
  <si>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</si>
  <si>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</si>
  <si>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</si>
  <si>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</si>
  <si>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</si>
  <si>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</si>
  <si>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</si>
  <si>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</si>
  <si>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</si>
  <si>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</si>
  <si>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</si>
  <si>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</si>
  <si>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</si>
  <si>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</si>
  <si>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</si>
  <si>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</si>
  <si>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</si>
  <si>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</si>
  <si>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</si>
  <si>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</si>
  <si>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</si>
  <si>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</si>
  <si>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</si>
  <si>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</si>
  <si>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</si>
  <si>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</si>
  <si>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</si>
  <si>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</si>
  <si>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</si>
  <si>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</si>
  <si>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</si>
  <si>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</si>
  <si>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</si>
  <si>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</si>
  <si>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</si>
  <si>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</si>
  <si>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</si>
  <si>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</si>
  <si>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</si>
  <si>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</si>
  <si>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</si>
  <si>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</si>
  <si>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</si>
  <si>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</si>
  <si>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</si>
  <si>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</si>
  <si>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</si>
  <si>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</si>
  <si>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</si>
  <si>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</si>
  <si>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</si>
  <si>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</si>
  <si>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</si>
  <si>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</si>
  <si>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</si>
  <si>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</si>
  <si>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</si>
  <si>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</si>
  <si>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</si>
  <si>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</si>
  <si>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</si>
  <si>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</si>
  <si>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</si>
  <si>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</si>
  <si>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</si>
  <si>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</si>
  <si>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</si>
  <si>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</si>
  <si>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</si>
  <si>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</si>
  <si>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</si>
  <si>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</si>
  <si>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</si>
  <si>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</si>
  <si>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</si>
  <si>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</si>
  <si>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</si>
  <si>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</si>
  <si>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</si>
  <si>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</si>
  <si>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</si>
  <si>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</si>
  <si>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</si>
  <si>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</si>
  <si>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</si>
  <si>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</si>
  <si>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</si>
  <si>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</si>
  <si>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</si>
  <si>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</si>
  <si>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</si>
  <si>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</si>
  <si>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</si>
  <si>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</si>
  <si>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</si>
  <si>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</si>
  <si>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</si>
  <si>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</si>
  <si>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</si>
  <si>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</si>
  <si>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</si>
  <si>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</si>
  <si>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</si>
  <si>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</si>
  <si>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</si>
  <si>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</si>
  <si>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</si>
  <si>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</si>
  <si>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</si>
  <si>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</si>
  <si>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</si>
  <si>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</si>
  <si>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</si>
  <si>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</si>
  <si>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</si>
  <si>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</si>
  <si>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</si>
  <si>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</si>
  <si>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</si>
  <si>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</si>
  <si>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</si>
  <si>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</si>
  <si>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</si>
  <si>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</si>
  <si>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</si>
  <si>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</si>
  <si>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</si>
  <si>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</si>
  <si>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</si>
  <si>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</si>
  <si>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</si>
  <si>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</si>
  <si>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</si>
  <si>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</si>
  <si>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</si>
  <si>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</si>
  <si>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</si>
  <si>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</si>
  <si>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</si>
  <si>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</si>
  <si>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</si>
  <si>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</si>
  <si>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</si>
  <si>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</si>
  <si>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</si>
  <si>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</si>
  <si>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</si>
  <si>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</si>
  <si>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</si>
  <si>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</si>
  <si>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</si>
  <si>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</si>
  <si>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</si>
  <si>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</si>
  <si>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</si>
  <si>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</si>
  <si>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</si>
  <si>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</si>
  <si>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</si>
  <si>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</si>
  <si>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</si>
  <si>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</si>
  <si>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</si>
  <si>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</si>
  <si>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</si>
  <si>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</si>
  <si>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</si>
  <si>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</si>
  <si>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</si>
  <si>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</si>
  <si>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</si>
  <si>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</si>
  <si>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</si>
  <si>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</si>
  <si>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</si>
  <si>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</si>
  <si>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</si>
  <si>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</si>
  <si>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</si>
  <si>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</si>
  <si>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</si>
  <si>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</si>
  <si>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</si>
  <si>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</si>
  <si>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</si>
  <si>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</si>
  <si>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</si>
  <si>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</si>
  <si>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</si>
  <si>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</si>
  <si>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</si>
  <si>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</si>
  <si>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</si>
  <si>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</si>
  <si>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</si>
  <si>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</si>
  <si>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</si>
  <si>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</si>
  <si>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</si>
  <si>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</si>
  <si>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</si>
  <si>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</si>
  <si>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</si>
  <si>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</si>
  <si>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</si>
  <si>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</si>
  <si>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</si>
  <si>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</si>
  <si>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</si>
  <si>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</si>
  <si>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</si>
  <si>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</si>
  <si>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</si>
  <si>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</si>
  <si>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</si>
  <si>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</si>
  <si>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</si>
  <si>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</si>
  <si>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</si>
  <si>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</si>
  <si>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</si>
  <si>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</si>
  <si>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</si>
  <si>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</si>
  <si>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</si>
  <si>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</si>
  <si>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</si>
  <si>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</si>
  <si>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</si>
  <si>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</si>
  <si>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</si>
  <si>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</si>
  <si>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</si>
  <si>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</si>
  <si>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</si>
  <si>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</si>
  <si>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</si>
  <si>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</si>
  <si>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</si>
  <si>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</si>
  <si>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</si>
  <si>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</si>
  <si>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</si>
  <si>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</si>
  <si>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</si>
  <si>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</si>
  <si>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</si>
  <si>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</si>
  <si>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</si>
  <si>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</si>
  <si>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</si>
  <si>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</si>
  <si>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</si>
  <si>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</si>
  <si>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</si>
  <si>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</si>
  <si>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</si>
  <si>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</si>
  <si>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</si>
  <si>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</si>
  <si>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</si>
  <si>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</si>
  <si>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</si>
  <si>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</si>
  <si>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</si>
  <si>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</si>
  <si>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</si>
  <si>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</si>
  <si>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</si>
  <si>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</si>
  <si>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</si>
  <si>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</si>
  <si>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</si>
  <si>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</si>
  <si>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</si>
  <si>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</si>
  <si>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</si>
  <si>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</si>
  <si>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</si>
  <si>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</si>
  <si>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</si>
  <si>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</si>
  <si>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</si>
  <si>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</si>
  <si>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</si>
  <si>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</si>
  <si>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</si>
  <si>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</si>
  <si>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</si>
  <si>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</si>
  <si>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</si>
  <si>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</si>
  <si>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</si>
  <si>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</si>
  <si>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</si>
  <si>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</si>
  <si>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</si>
  <si>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</si>
  <si>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</si>
  <si>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</si>
  <si>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</si>
  <si>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</si>
  <si>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</si>
  <si>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</si>
  <si>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</si>
  <si>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</si>
  <si>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</si>
  <si>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</si>
  <si>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</si>
  <si>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</si>
  <si>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</si>
  <si>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</si>
  <si>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</si>
  <si>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</si>
  <si>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</si>
  <si>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</si>
  <si>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</si>
  <si>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</si>
  <si>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</si>
  <si>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</si>
  <si>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</si>
  <si>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</si>
  <si>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</si>
  <si>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</si>
  <si>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</si>
  <si>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</si>
  <si>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</si>
  <si>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</si>
  <si>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</si>
  <si>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</si>
  <si>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</si>
  <si>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</si>
  <si>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</si>
  <si>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</si>
  <si>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</si>
  <si>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</si>
  <si>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</si>
  <si>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</si>
  <si>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</si>
  <si>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</si>
  <si>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</si>
  <si>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</si>
  <si>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</si>
  <si>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</si>
  <si>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</si>
  <si>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</si>
  <si>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</si>
  <si>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</si>
  <si>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</si>
  <si>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</si>
  <si>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</si>
  <si>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</si>
  <si>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</si>
  <si>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</si>
  <si>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</si>
  <si>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</si>
  <si>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</si>
  <si>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</si>
  <si>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</si>
  <si>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</si>
  <si>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</si>
  <si>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</si>
  <si>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</si>
  <si>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</si>
  <si>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</si>
  <si>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</si>
  <si>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</si>
  <si>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</si>
  <si>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</si>
  <si>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</si>
  <si>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</si>
  <si>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</si>
  <si>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</si>
  <si>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</si>
  <si>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</si>
  <si>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</si>
  <si>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</si>
  <si>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</si>
  <si>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</si>
  <si>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</si>
  <si>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</si>
  <si>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</si>
  <si>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</si>
  <si>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</si>
  <si>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</si>
  <si>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</si>
  <si>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</si>
  <si>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</si>
  <si>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</si>
  <si>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</si>
  <si>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</si>
  <si>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</si>
  <si>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</si>
  <si>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</si>
  <si>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</si>
  <si>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</si>
  <si>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</si>
  <si>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</si>
  <si>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</si>
  <si>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</si>
  <si>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</si>
  <si>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</si>
  <si>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</si>
  <si>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</si>
  <si>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</si>
  <si>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</si>
  <si>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</si>
  <si>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</si>
  <si>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</si>
  <si>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</si>
  <si>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</si>
  <si>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</si>
  <si>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</si>
  <si>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</si>
  <si>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</si>
  <si>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</si>
  <si>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</si>
  <si>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</si>
  <si>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</si>
  <si>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</si>
  <si>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</si>
  <si>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</si>
  <si>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</si>
  <si>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</si>
  <si>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</si>
  <si>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</si>
  <si>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</si>
  <si>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</si>
  <si>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</si>
  <si>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</si>
  <si>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</si>
  <si>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</si>
  <si>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</si>
  <si>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</si>
  <si>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</si>
  <si>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</si>
  <si>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</si>
  <si>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</si>
  <si>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</si>
  <si>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</si>
  <si>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</si>
  <si>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</si>
  <si>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</si>
  <si>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</si>
  <si>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</si>
  <si>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</si>
  <si>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</si>
  <si>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</si>
  <si>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</si>
  <si>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</si>
  <si>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</si>
  <si>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</si>
  <si>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</si>
  <si>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</si>
  <si>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</si>
  <si>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</si>
  <si>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</si>
  <si>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</si>
  <si>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</si>
  <si>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</si>
  <si>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</si>
  <si>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</si>
  <si>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</si>
  <si>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</si>
  <si>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</si>
  <si>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</si>
  <si>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</si>
  <si>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</si>
  <si>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</si>
  <si>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</si>
  <si>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</si>
  <si>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</si>
  <si>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</si>
  <si>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</si>
  <si>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</si>
  <si>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</si>
  <si>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</si>
  <si>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</si>
  <si>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</si>
  <si>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</si>
  <si>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</si>
  <si>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</si>
  <si>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</si>
  <si>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</si>
  <si>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</si>
  <si>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</si>
  <si>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</si>
  <si>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</si>
  <si>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</si>
  <si>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</si>
  <si>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</si>
  <si>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</si>
  <si>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</si>
  <si>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</si>
  <si>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</si>
  <si>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</si>
  <si>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</si>
  <si>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</si>
  <si>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</si>
  <si>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</si>
  <si>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</si>
  <si>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</si>
  <si>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</si>
  <si>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</si>
  <si>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</si>
  <si>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</si>
  <si>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</si>
  <si>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</si>
  <si>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</si>
  <si>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</si>
  <si>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</si>
  <si>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</si>
  <si>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</si>
  <si>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</si>
  <si>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</si>
  <si>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</si>
  <si>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</si>
  <si>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</si>
  <si>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</si>
  <si>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</si>
  <si>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</si>
  <si>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</si>
  <si>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</si>
  <si>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</si>
  <si>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</si>
  <si>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</si>
  <si>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</si>
  <si>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</si>
  <si>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</si>
  <si>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</si>
  <si>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</si>
  <si>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</si>
  <si>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</si>
  <si>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</si>
  <si>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</si>
  <si>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</si>
  <si>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</si>
  <si>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</si>
  <si>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</si>
  <si>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</si>
  <si>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</si>
  <si>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</si>
  <si>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</si>
  <si>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</si>
  <si>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</si>
  <si>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</si>
  <si>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</si>
  <si>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</si>
  <si>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</si>
  <si>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</si>
  <si>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</si>
  <si>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</si>
  <si>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</si>
  <si>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</si>
  <si>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</si>
  <si>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</si>
  <si>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</si>
  <si>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</si>
  <si>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</si>
  <si>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</si>
  <si>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</si>
  <si>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</si>
  <si>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</si>
  <si>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</si>
  <si>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</si>
  <si>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</si>
  <si>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</si>
  <si>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</si>
  <si>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</si>
  <si>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</si>
  <si>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</si>
  <si>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</si>
  <si>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</si>
  <si>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</si>
  <si>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</si>
  <si>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</si>
  <si>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</si>
  <si>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</si>
  <si>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</si>
  <si>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</si>
  <si>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</si>
  <si>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</si>
  <si>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</si>
  <si>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</si>
  <si>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</si>
  <si>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</si>
  <si>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</si>
  <si>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</si>
  <si>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</si>
  <si>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</si>
  <si>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</si>
  <si>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</si>
  <si>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</si>
  <si>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</si>
  <si>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</si>
  <si>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</si>
  <si>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</si>
  <si>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</si>
  <si>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</si>
  <si>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</si>
  <si>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</si>
  <si>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</si>
  <si>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</si>
  <si>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</si>
  <si>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</si>
  <si>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</si>
  <si>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</si>
  <si>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</si>
  <si>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</si>
  <si>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</si>
  <si>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</si>
  <si>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</si>
  <si>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</si>
  <si>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</si>
  <si>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</si>
  <si>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</si>
  <si>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</si>
  <si>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</si>
  <si>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</si>
  <si>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</si>
  <si>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</si>
  <si>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</si>
  <si>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</si>
  <si>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</si>
  <si>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</si>
  <si>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</si>
  <si>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</si>
  <si>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</si>
  <si>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</si>
  <si>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</si>
  <si>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</si>
  <si>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</si>
  <si>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</si>
  <si>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</si>
  <si>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</si>
  <si>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</si>
  <si>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</si>
  <si>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</si>
  <si>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</si>
  <si>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</si>
  <si>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</si>
  <si>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</si>
  <si>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</si>
  <si>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</si>
  <si>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</si>
  <si>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</si>
  <si>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</si>
  <si>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</si>
  <si>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</si>
  <si>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</si>
  <si>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</si>
  <si>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</si>
  <si>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</si>
  <si>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</si>
  <si>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</si>
  <si>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</si>
  <si>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</si>
  <si>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</si>
  <si>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</si>
  <si>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</si>
  <si>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</si>
  <si>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</si>
  <si>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</si>
  <si>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</si>
  <si>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</si>
  <si>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</si>
  <si>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</si>
  <si>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</si>
  <si>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</si>
  <si>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</si>
  <si>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</si>
  <si>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</si>
  <si>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</si>
  <si>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</si>
  <si>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</si>
  <si>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</si>
  <si>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</si>
  <si>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</si>
  <si>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</si>
  <si>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</si>
  <si>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</si>
  <si>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</si>
  <si>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</si>
  <si>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</si>
  <si>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</si>
  <si>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</si>
  <si>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</si>
  <si>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</si>
  <si>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</si>
  <si>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</si>
  <si>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</si>
  <si>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</si>
  <si>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</si>
  <si>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</si>
  <si>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</si>
  <si>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</si>
  <si>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</si>
  <si>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</si>
  <si>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</si>
  <si>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</si>
  <si>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</si>
  <si>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</si>
  <si>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</si>
  <si>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</si>
  <si>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</si>
  <si>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</si>
  <si>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</si>
  <si>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</si>
  <si>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</si>
  <si>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</si>
  <si>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</si>
  <si>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</si>
  <si>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</si>
  <si>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</si>
  <si>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</si>
  <si>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</si>
  <si>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</si>
  <si>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</si>
  <si>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</si>
  <si>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</si>
  <si>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</si>
  <si>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</si>
  <si>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</si>
  <si>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</si>
  <si>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</si>
  <si>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</si>
  <si>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</si>
  <si>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</si>
  <si>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</si>
  <si>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</si>
  <si>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</si>
  <si>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</si>
  <si>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</si>
  <si>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</si>
  <si>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</si>
  <si>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</si>
  <si>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</si>
  <si>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</si>
  <si>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</si>
  <si>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</si>
  <si>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</si>
  <si>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</si>
  <si>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</si>
  <si>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</si>
  <si>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</si>
  <si>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</si>
  <si>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</si>
  <si>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</si>
  <si>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</si>
  <si>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</si>
  <si>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</si>
  <si>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</si>
  <si>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</si>
  <si>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</si>
  <si>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</si>
  <si>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</si>
  <si>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</si>
  <si>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</si>
  <si>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</si>
  <si>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</si>
  <si>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</si>
  <si>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</si>
  <si>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</si>
  <si>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</si>
  <si>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</si>
  <si>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</si>
  <si>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</si>
  <si>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</si>
  <si>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</si>
  <si>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</si>
  <si>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</si>
  <si>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</si>
  <si>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</si>
  <si>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</si>
  <si>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</si>
  <si>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</si>
  <si>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</si>
  <si>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</si>
  <si>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</si>
  <si>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</si>
  <si>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</si>
  <si>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</si>
  <si>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</si>
  <si>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</si>
  <si>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</si>
  <si>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</si>
  <si>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</si>
  <si>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</si>
  <si>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</si>
  <si>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</si>
  <si>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</si>
  <si>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</si>
  <si>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</si>
  <si>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</si>
  <si>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</si>
  <si>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</si>
  <si>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</si>
  <si>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</si>
  <si>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</si>
  <si>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</si>
  <si>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</si>
  <si>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</si>
  <si>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</si>
  <si>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</si>
  <si>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</si>
  <si>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</si>
  <si>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</si>
  <si>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</si>
  <si>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</si>
  <si>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</si>
  <si>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</si>
  <si>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</si>
  <si>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</si>
  <si>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</si>
  <si>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</si>
  <si>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</si>
  <si>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</si>
  <si>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</si>
  <si>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</si>
  <si>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</si>
  <si>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</si>
  <si>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</si>
  <si>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</si>
  <si>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</si>
  <si>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</si>
  <si>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</si>
  <si>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</si>
  <si>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</si>
  <si>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</si>
  <si>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</si>
  <si>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</si>
  <si>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</si>
  <si>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</si>
  <si>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</si>
  <si>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</si>
  <si>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</si>
  <si>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</si>
  <si>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</si>
  <si>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</si>
  <si>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</si>
  <si>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</si>
  <si>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</si>
  <si>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</si>
  <si>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</si>
  <si>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</si>
  <si>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</si>
  <si>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</si>
  <si>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</si>
  <si>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</si>
  <si>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</si>
  <si>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</si>
  <si>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</si>
  <si>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</si>
  <si>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</si>
  <si>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</si>
  <si>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</si>
  <si>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</si>
  <si>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</si>
  <si>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</si>
  <si>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</si>
  <si>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</si>
  <si>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</si>
  <si>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</si>
  <si>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</si>
  <si>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</si>
  <si>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</si>
  <si>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</si>
  <si>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</si>
  <si>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</si>
  <si>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</si>
  <si>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</si>
  <si>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</si>
  <si>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</si>
  <si>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</si>
  <si>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</si>
  <si>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</si>
  <si>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</si>
  <si>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</si>
  <si>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</si>
  <si>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</si>
  <si>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</si>
  <si>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</si>
  <si>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</si>
  <si>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</si>
  <si>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</si>
  <si>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</si>
  <si>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</si>
  <si>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</si>
  <si>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</si>
  <si>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</si>
  <si>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</si>
  <si>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</si>
  <si>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</si>
  <si>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</si>
  <si>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</si>
  <si>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</si>
  <si>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</si>
  <si>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</si>
  <si>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</si>
  <si>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</si>
  <si>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</si>
  <si>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</si>
  <si>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</si>
  <si>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</si>
  <si>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</si>
  <si>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</si>
  <si>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</si>
  <si>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</si>
  <si>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</si>
  <si>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</si>
  <si>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</si>
  <si>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</si>
  <si>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</si>
  <si>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</si>
  <si>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</si>
  <si>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</si>
  <si>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</si>
  <si>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</si>
  <si>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</si>
  <si>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</si>
  <si>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</si>
  <si>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</si>
  <si>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</si>
  <si>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</si>
  <si>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</si>
  <si>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</si>
  <si>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</si>
  <si>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</si>
  <si>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</si>
  <si>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</si>
  <si>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</si>
  <si>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</si>
  <si>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</si>
  <si>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</si>
  <si>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</si>
  <si>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</si>
  <si>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</si>
  <si>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</si>
  <si>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</si>
  <si>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</si>
  <si>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</si>
  <si>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</si>
  <si>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</si>
  <si>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</si>
  <si>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</si>
  <si>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</si>
  <si>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</si>
  <si>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</si>
  <si>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</si>
  <si>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</si>
  <si>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</si>
  <si>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</si>
  <si>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</si>
  <si>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</si>
  <si>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</si>
  <si>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</si>
  <si>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</si>
  <si>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</si>
  <si>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</si>
  <si>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</si>
  <si>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</si>
  <si>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</si>
  <si>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</si>
  <si>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</si>
  <si>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</si>
  <si>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</si>
  <si>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</si>
  <si>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</si>
  <si>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</si>
  <si>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</si>
  <si>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</si>
  <si>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</si>
  <si>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</si>
  <si>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</si>
  <si>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</si>
  <si>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</si>
  <si>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</si>
  <si>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</si>
  <si>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</si>
  <si>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</si>
  <si>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</si>
  <si>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</si>
  <si>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</si>
  <si>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</si>
  <si>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</si>
  <si>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</si>
  <si>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</si>
  <si>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</si>
  <si>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</si>
  <si>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</si>
  <si>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</si>
  <si>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</si>
  <si>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</si>
  <si>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</si>
  <si>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</si>
  <si>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</si>
  <si>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</si>
  <si>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</si>
  <si>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</si>
  <si>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</si>
  <si>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</si>
  <si>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</si>
  <si>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</si>
  <si>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</si>
  <si>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</si>
  <si>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</si>
  <si>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</si>
  <si>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</si>
  <si>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</si>
  <si>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</si>
  <si>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</si>
  <si>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</si>
  <si>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</si>
  <si>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</si>
  <si>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</si>
  <si>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</si>
  <si>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</si>
  <si>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</si>
  <si>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</si>
  <si>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</si>
  <si>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</si>
  <si>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</si>
  <si>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</si>
  <si>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</si>
  <si>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</si>
  <si>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</si>
  <si>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</si>
  <si>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</si>
  <si>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</si>
  <si>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</si>
  <si>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</si>
  <si>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</si>
  <si>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</si>
  <si>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</si>
  <si>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</si>
  <si>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</si>
  <si>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</si>
  <si>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</si>
  <si>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</si>
  <si>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</si>
  <si>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</si>
  <si>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</si>
  <si>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</si>
  <si>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</si>
  <si>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</si>
  <si>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</si>
  <si>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</si>
  <si>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</si>
  <si>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</si>
  <si>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</si>
  <si>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</si>
  <si>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</si>
  <si>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</si>
  <si>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</si>
  <si>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</si>
  <si>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</si>
  <si>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</si>
  <si>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</si>
  <si>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</si>
  <si>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</si>
  <si>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</si>
  <si>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</si>
  <si>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</si>
  <si>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</si>
  <si>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</si>
  <si>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</si>
  <si>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</si>
  <si>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</si>
  <si>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</si>
  <si>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</si>
  <si>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</si>
  <si>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</si>
  <si>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</si>
  <si>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</si>
  <si>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</si>
  <si>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</si>
  <si>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</si>
  <si>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</si>
  <si>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</si>
  <si>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</si>
  <si>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</si>
  <si>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</si>
  <si>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</si>
  <si>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</si>
  <si>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</si>
  <si>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</si>
  <si>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</si>
  <si>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</si>
  <si>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</si>
  <si>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</si>
  <si>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</si>
  <si>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</si>
  <si>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</si>
  <si>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</si>
  <si>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</si>
  <si>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</si>
  <si>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</si>
  <si>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</si>
  <si>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</si>
  <si>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</si>
  <si>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</si>
  <si>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</si>
  <si>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</si>
  <si>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</si>
  <si>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</si>
  <si>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</si>
  <si>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</si>
  <si>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</si>
  <si>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</si>
  <si>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</si>
  <si>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</si>
  <si>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</si>
  <si>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</si>
  <si>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</si>
  <si>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</si>
  <si>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</si>
  <si>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</si>
  <si>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</si>
  <si>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</si>
  <si>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</si>
  <si>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</si>
  <si>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</si>
  <si>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</si>
  <si>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</si>
  <si>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</si>
  <si>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</si>
  <si>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</si>
  <si>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</si>
  <si>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</si>
  <si>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</si>
  <si>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</si>
  <si>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</si>
  <si>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</si>
  <si>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</si>
  <si>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</si>
  <si>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</si>
  <si>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</si>
  <si>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</si>
  <si>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</si>
  <si>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</si>
  <si>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</si>
  <si>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</si>
  <si>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</si>
  <si>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</si>
  <si>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</si>
  <si>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</si>
  <si>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</si>
  <si>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</si>
  <si>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</si>
  <si>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</si>
  <si>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</si>
  <si>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</si>
  <si>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</si>
  <si>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</si>
  <si>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</si>
  <si>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</si>
  <si>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</si>
  <si>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</si>
  <si>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</si>
  <si>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</si>
  <si>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</si>
  <si>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</si>
  <si>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</si>
  <si>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</si>
  <si>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</si>
  <si>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</si>
  <si>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</si>
  <si>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</si>
  <si>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</si>
  <si>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</si>
  <si>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</si>
  <si>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</si>
  <si>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</si>
  <si>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</si>
  <si>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</si>
  <si>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</si>
  <si>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</si>
  <si>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</si>
  <si>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</si>
  <si>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</si>
  <si>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</si>
  <si>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</si>
  <si>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</si>
  <si>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</si>
  <si>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</si>
  <si>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</si>
  <si>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</si>
  <si>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</si>
  <si>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</si>
  <si>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</si>
  <si>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</si>
  <si>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</si>
  <si>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</si>
  <si>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</si>
  <si>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</si>
  <si>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</si>
  <si>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</si>
  <si>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</si>
  <si>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</si>
  <si>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</si>
  <si>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</si>
  <si>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</si>
  <si>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</si>
  <si>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</si>
  <si>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</si>
  <si>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</si>
  <si>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</si>
  <si>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</si>
  <si>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</si>
  <si>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</si>
  <si>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</si>
  <si>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</si>
  <si>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</si>
  <si>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</si>
  <si>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</si>
  <si>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</si>
  <si>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</si>
  <si>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</si>
  <si>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</si>
  <si>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</si>
  <si>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</si>
  <si>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</si>
  <si>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</si>
  <si>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</si>
  <si>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</si>
  <si>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</si>
  <si>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</si>
  <si>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</si>
  <si>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</si>
  <si>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</si>
  <si>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</si>
  <si>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</si>
  <si>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</si>
  <si>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</si>
  <si>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</si>
  <si>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</si>
  <si>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</si>
  <si>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</si>
  <si>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</si>
  <si>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</si>
  <si>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</si>
  <si>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</si>
  <si>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</si>
  <si>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</si>
  <si>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</si>
  <si>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</si>
  <si>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</si>
  <si>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</si>
  <si>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</si>
  <si>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</si>
  <si>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</si>
  <si>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</si>
  <si>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</si>
  <si>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</si>
  <si>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</si>
  <si>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</si>
  <si>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</si>
  <si>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</si>
  <si>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</si>
  <si>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</si>
  <si>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</si>
  <si>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</si>
  <si>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</si>
  <si>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</si>
  <si>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</si>
  <si>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</si>
  <si>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</si>
  <si>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</si>
  <si>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</si>
  <si>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</si>
  <si>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</si>
  <si>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</si>
  <si>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</si>
  <si>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</si>
  <si>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</si>
  <si>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</si>
  <si>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</si>
  <si>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</si>
  <si>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</si>
  <si>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</si>
  <si>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</si>
  <si>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</si>
  <si>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</si>
  <si>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</si>
  <si>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</si>
  <si>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</si>
  <si>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</si>
  <si>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</si>
  <si>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</si>
  <si>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</si>
  <si>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</si>
  <si>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</si>
  <si>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</si>
  <si>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</si>
  <si>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</si>
  <si>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</si>
  <si>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</si>
  <si>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</si>
  <si>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</si>
  <si>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</si>
  <si>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</si>
  <si>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</si>
  <si>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</si>
  <si>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</si>
  <si>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</si>
  <si>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</si>
  <si>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</si>
  <si>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</si>
  <si>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</si>
  <si>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</si>
  <si>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</si>
  <si>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</si>
  <si>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</si>
  <si>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</si>
  <si>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</si>
  <si>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</si>
  <si>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</si>
  <si>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</si>
  <si>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</si>
  <si>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</si>
  <si>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</si>
  <si>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</si>
  <si>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</si>
  <si>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</si>
  <si>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</si>
  <si>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</si>
  <si>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</si>
  <si>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</si>
  <si>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</si>
  <si>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</si>
  <si>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</si>
  <si>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</si>
  <si>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</si>
  <si>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</si>
  <si>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</si>
  <si>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</si>
  <si>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</si>
  <si>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</si>
  <si>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</si>
  <si>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</si>
  <si>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</si>
  <si>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</si>
  <si>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</si>
  <si>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</si>
  <si>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</si>
  <si>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</si>
  <si>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</si>
  <si>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</si>
  <si>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</si>
  <si>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</si>
  <si>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</si>
  <si>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</si>
  <si>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</si>
  <si>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</si>
  <si>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</si>
  <si>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</si>
  <si>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</si>
  <si>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</si>
  <si>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</si>
  <si>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</si>
  <si>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</si>
  <si>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</si>
  <si>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</si>
  <si>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</si>
  <si>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</si>
  <si>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</si>
  <si>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</si>
  <si>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</si>
  <si>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</si>
  <si>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</si>
  <si>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</si>
  <si>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</si>
  <si>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</si>
  <si>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</si>
  <si>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</si>
  <si>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</si>
  <si>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</si>
  <si>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</si>
  <si>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</si>
  <si>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</si>
  <si>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</si>
  <si>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</si>
  <si>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</si>
  <si>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</si>
  <si>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</si>
  <si>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</si>
  <si>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</si>
  <si>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</si>
  <si>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</si>
  <si>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</si>
  <si>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</si>
  <si>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</si>
  <si>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</si>
  <si>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</si>
  <si>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</si>
  <si>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</si>
  <si>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</si>
  <si>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</si>
  <si>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</si>
  <si>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</si>
  <si>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</si>
  <si>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</si>
  <si>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</si>
  <si>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</si>
  <si>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</si>
  <si>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</si>
  <si>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</si>
  <si>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</si>
  <si>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</si>
  <si>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</si>
  <si>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</si>
  <si>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</si>
  <si>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</si>
  <si>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</si>
  <si>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</si>
  <si>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</si>
  <si>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</si>
  <si>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</si>
  <si>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</si>
  <si>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</si>
  <si>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</si>
  <si>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</si>
  <si>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</si>
  <si>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</si>
  <si>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</si>
  <si>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</si>
  <si>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</si>
  <si>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</si>
  <si>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</si>
  <si>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</si>
  <si>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</si>
  <si>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</si>
  <si>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</si>
  <si>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</si>
  <si>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</si>
  <si>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</si>
  <si>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</si>
  <si>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</si>
  <si>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</si>
  <si>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</si>
  <si>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</si>
  <si>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</si>
  <si>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</si>
  <si>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</si>
  <si>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</si>
  <si>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</si>
  <si>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</si>
  <si>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</si>
  <si>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</si>
  <si>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</si>
  <si>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</si>
  <si>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</si>
  <si>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</si>
  <si>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</si>
  <si>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</si>
  <si>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</si>
  <si>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</si>
  <si>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</si>
  <si>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</si>
  <si>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</si>
  <si>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</si>
  <si>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</si>
  <si>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</si>
  <si>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</si>
  <si>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</si>
  <si>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</si>
  <si>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</si>
  <si>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</si>
  <si>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</si>
  <si>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</si>
  <si>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</si>
  <si>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</si>
  <si>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</si>
  <si>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</si>
  <si>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</si>
  <si>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</si>
  <si>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</si>
  <si>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</si>
  <si>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</si>
  <si>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</si>
  <si>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</si>
  <si>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</si>
  <si>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</si>
  <si>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</si>
  <si>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</si>
  <si>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</si>
  <si>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</si>
  <si>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</si>
  <si>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</si>
  <si>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</si>
  <si>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</si>
  <si>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</si>
  <si>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</si>
  <si>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</si>
  <si>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</si>
  <si>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</si>
  <si>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</si>
  <si>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</si>
  <si>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</si>
  <si>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</si>
  <si>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</si>
  <si>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</si>
  <si>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</si>
  <si>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</si>
  <si>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</si>
  <si>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</si>
  <si>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</si>
  <si>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</si>
  <si>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</si>
  <si>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</si>
  <si>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</si>
  <si>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</si>
  <si>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</si>
  <si>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</si>
  <si>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</si>
  <si>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</si>
  <si>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</si>
  <si>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</si>
  <si>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</si>
  <si>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</si>
  <si>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</si>
  <si>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</si>
  <si>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</si>
  <si>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</si>
  <si>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</si>
  <si>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</si>
  <si>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</si>
  <si>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</si>
  <si>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</si>
  <si>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</si>
  <si>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</si>
  <si>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</si>
  <si>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</si>
  <si>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</si>
  <si>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</si>
  <si>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</si>
  <si>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</si>
  <si>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</si>
  <si>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</si>
  <si>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</si>
  <si>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</si>
  <si>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</si>
  <si>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</si>
  <si>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</si>
  <si>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</si>
  <si>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</si>
  <si>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</si>
  <si>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</si>
  <si>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</si>
  <si>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</si>
  <si>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</si>
  <si>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</si>
  <si>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</si>
  <si>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</si>
  <si>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</si>
  <si>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</si>
  <si>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</si>
  <si>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</si>
  <si>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</si>
  <si>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</si>
  <si>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</si>
  <si>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</si>
  <si>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</si>
  <si>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</si>
  <si>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</si>
  <si>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</si>
  <si>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</si>
  <si>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</si>
  <si>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</si>
  <si>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</si>
  <si>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</si>
  <si>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</si>
  <si>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</si>
  <si>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</si>
  <si>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</si>
  <si>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</si>
  <si>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</si>
  <si>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</si>
  <si>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</si>
  <si>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</si>
  <si>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</si>
  <si>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</si>
  <si>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</si>
  <si>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</si>
  <si>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</si>
  <si>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</si>
  <si>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</si>
  <si>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</si>
  <si>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</si>
  <si>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</si>
  <si>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</si>
  <si>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</si>
  <si>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</si>
  <si>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</si>
  <si>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</si>
  <si>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</si>
  <si>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</si>
  <si>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</si>
  <si>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</si>
  <si>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</si>
  <si>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</si>
  <si>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</si>
  <si>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</si>
  <si>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</si>
  <si>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</si>
  <si>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</si>
  <si>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</si>
  <si>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</si>
  <si>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</si>
  <si>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</si>
  <si>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</si>
  <si>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</si>
  <si>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</si>
  <si>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</si>
  <si>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</si>
  <si>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</si>
  <si>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</si>
  <si>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</si>
  <si>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</si>
  <si>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</si>
  <si>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</si>
  <si>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</si>
  <si>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</si>
  <si>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</si>
  <si>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</si>
  <si>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</si>
  <si>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</si>
  <si>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</si>
  <si>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</si>
  <si>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</si>
  <si>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</si>
  <si>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</si>
  <si>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</si>
  <si>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</si>
  <si>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</si>
  <si>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</si>
  <si>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</si>
  <si>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</si>
  <si>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</si>
  <si>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</si>
  <si>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</si>
  <si>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</si>
  <si>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</si>
  <si>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</si>
  <si>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</si>
  <si>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</si>
  <si>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</si>
  <si>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</si>
  <si>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</si>
  <si>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</si>
  <si>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</si>
  <si>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</si>
  <si>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</si>
  <si>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</si>
  <si>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</si>
  <si>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</si>
  <si>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</si>
  <si>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</si>
  <si>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</si>
  <si>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</si>
  <si>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</si>
  <si>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</si>
  <si>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</si>
  <si>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</si>
  <si>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</si>
  <si>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</si>
  <si>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</si>
  <si>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</si>
  <si>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</si>
  <si>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</si>
  <si>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</si>
  <si>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</si>
  <si>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</si>
  <si>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</si>
  <si>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</si>
  <si>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</si>
  <si>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</si>
  <si>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</si>
  <si>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</si>
  <si>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</si>
  <si>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</si>
  <si>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</si>
  <si>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</si>
  <si>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</si>
  <si>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</si>
  <si>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</si>
  <si>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</si>
  <si>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</si>
  <si>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</si>
  <si>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</si>
  <si>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</si>
  <si>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</si>
  <si>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</si>
  <si>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</si>
  <si>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</si>
  <si>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</si>
  <si>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</si>
  <si>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</si>
  <si>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</si>
  <si>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</si>
  <si>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</si>
  <si>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</si>
  <si>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</si>
  <si>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</si>
  <si>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</si>
  <si>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</si>
  <si>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</si>
  <si>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</si>
  <si>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</si>
  <si>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</si>
  <si>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</si>
  <si>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</si>
  <si>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</si>
  <si>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</si>
  <si>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</si>
  <si>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</si>
  <si>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</si>
  <si>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</si>
  <si>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</si>
  <si>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</si>
  <si>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</si>
  <si>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</si>
  <si>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</si>
  <si>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</si>
  <si>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</si>
  <si>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</si>
  <si>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</si>
  <si>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</si>
  <si>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</si>
  <si>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</si>
  <si>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</si>
  <si>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</si>
  <si>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</si>
  <si>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</si>
  <si>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</si>
  <si>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</si>
  <si>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</si>
  <si>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</si>
  <si>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</si>
  <si>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</si>
  <si>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</si>
  <si>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</si>
  <si>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</si>
  <si>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</si>
  <si>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</si>
  <si>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</si>
  <si>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</si>
  <si>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</si>
  <si>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</si>
  <si>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</si>
  <si>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</si>
  <si>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</si>
  <si>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</si>
  <si>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</si>
  <si>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</si>
  <si>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</si>
  <si>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</si>
  <si>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</si>
  <si>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</si>
  <si>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</si>
  <si>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</si>
  <si>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</si>
  <si>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</si>
  <si>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</si>
  <si>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</si>
  <si>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</si>
  <si>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</si>
  <si>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</si>
  <si>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</si>
  <si>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</si>
  <si>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</si>
  <si>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</si>
  <si>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</si>
  <si>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</si>
  <si>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</si>
  <si>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</si>
  <si>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</si>
  <si>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</si>
  <si>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</si>
  <si>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</si>
  <si>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</si>
  <si>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</si>
  <si>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</si>
  <si>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</si>
  <si>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</si>
  <si>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</si>
  <si>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</si>
  <si>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</si>
  <si>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</si>
  <si>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</si>
  <si>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</si>
  <si>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</si>
  <si>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</si>
  <si>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</si>
  <si>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</si>
  <si>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</si>
  <si>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</si>
  <si>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</si>
  <si>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</si>
  <si>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</si>
  <si>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</si>
  <si>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</si>
  <si>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</si>
  <si>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</si>
  <si>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</si>
  <si>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</si>
  <si>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</si>
  <si>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</si>
  <si>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</si>
  <si>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</si>
  <si>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</si>
  <si>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</si>
  <si>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</si>
  <si>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</si>
  <si>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</si>
  <si>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</si>
  <si>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</si>
  <si>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</si>
  <si>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</si>
  <si>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</si>
  <si>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</si>
  <si>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</si>
  <si>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</si>
  <si>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</si>
  <si>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</si>
  <si>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</si>
  <si>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</si>
  <si>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</si>
  <si>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</si>
  <si>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</si>
  <si>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</si>
  <si>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</si>
  <si>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</si>
  <si>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</si>
  <si>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</si>
  <si>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</si>
  <si>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</si>
  <si>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</si>
  <si>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</si>
  <si>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</si>
  <si>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</si>
  <si>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</si>
  <si>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</si>
  <si>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</si>
  <si>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</si>
  <si>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</si>
  <si>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</si>
  <si>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</si>
  <si>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</si>
  <si>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</si>
  <si>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</si>
  <si>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</si>
  <si>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</si>
  <si>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</si>
  <si>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</si>
  <si>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</si>
  <si>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</si>
  <si>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</si>
  <si>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</si>
  <si>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</si>
  <si>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</si>
  <si>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</si>
  <si>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</si>
  <si>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</si>
  <si>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</si>
  <si>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</si>
  <si>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</si>
  <si>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</si>
  <si>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</si>
  <si>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</si>
  <si>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</si>
  <si>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</si>
  <si>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</si>
  <si>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</si>
  <si>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</si>
  <si>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</si>
  <si>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</si>
  <si>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</si>
  <si>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</si>
  <si>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</si>
  <si>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</si>
  <si>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</si>
  <si>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</si>
  <si>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</si>
  <si>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</si>
  <si>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</si>
  <si>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</si>
  <si>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</si>
  <si>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</si>
  <si>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</si>
  <si>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</si>
  <si>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</si>
  <si>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</si>
  <si>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</si>
  <si>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</si>
  <si>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</si>
  <si>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</si>
  <si>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</si>
  <si>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</si>
  <si>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</si>
  <si>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</si>
  <si>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</si>
  <si>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</si>
  <si>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</si>
  <si>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</si>
  <si>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</si>
  <si>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</si>
  <si>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</si>
  <si>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</si>
  <si>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</si>
  <si>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</si>
  <si>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</si>
  <si>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</si>
  <si>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</si>
  <si>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</si>
  <si>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</si>
  <si>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</si>
  <si>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</si>
  <si>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</si>
  <si>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</si>
  <si>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</si>
  <si>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</si>
  <si>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</si>
  <si>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</si>
  <si>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</si>
  <si>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</si>
  <si>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</si>
  <si>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</si>
  <si>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</si>
  <si>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</si>
  <si>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</si>
  <si>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</si>
  <si>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</si>
  <si>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</si>
  <si>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</si>
  <si>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</si>
  <si>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</si>
  <si>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</si>
  <si>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</si>
  <si>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</si>
  <si>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</si>
  <si>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</si>
  <si>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</si>
  <si>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</si>
  <si>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</si>
  <si>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</si>
  <si>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</si>
  <si>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</si>
  <si>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</si>
  <si>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</si>
  <si>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</si>
  <si>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</si>
  <si>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</si>
  <si>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</si>
  <si>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</si>
  <si>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</si>
  <si>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</si>
  <si>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</si>
  <si>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</si>
  <si>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</si>
  <si>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</si>
  <si>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</si>
  <si>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</si>
  <si>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</si>
  <si>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</si>
  <si>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</si>
  <si>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</si>
  <si>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</si>
  <si>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</si>
  <si>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</si>
  <si>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</si>
  <si>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</si>
  <si>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</si>
  <si>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</si>
  <si>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</si>
  <si>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</si>
  <si>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</si>
  <si>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</si>
  <si>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</si>
  <si>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</si>
  <si>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</si>
  <si>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</si>
  <si>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</si>
  <si>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</si>
  <si>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</si>
  <si>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</si>
  <si>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</si>
  <si>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</si>
  <si>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</si>
  <si>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</si>
  <si>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</si>
  <si>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</si>
  <si>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</si>
  <si>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</si>
  <si>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</si>
  <si>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</si>
  <si>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</si>
  <si>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</si>
  <si>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</si>
  <si>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</si>
  <si>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</si>
  <si>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</si>
  <si>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</si>
  <si>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</si>
  <si>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</si>
  <si>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</si>
  <si>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</si>
  <si>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</si>
  <si>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</si>
  <si>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</si>
  <si>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</si>
  <si>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</si>
  <si>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</si>
  <si>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</si>
  <si>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</si>
  <si>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</si>
  <si>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</si>
  <si>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</si>
  <si>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</si>
  <si>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</si>
  <si>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</si>
  <si>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</si>
  <si>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</si>
  <si>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</si>
  <si>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</si>
  <si>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</si>
  <si>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</si>
  <si>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</si>
  <si>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</si>
  <si>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</si>
  <si>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</si>
  <si>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</si>
  <si>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</si>
  <si>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</si>
  <si>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</si>
  <si>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</si>
  <si>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</si>
  <si>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</si>
  <si>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</si>
  <si>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</si>
  <si>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</si>
  <si>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</si>
  <si>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</si>
  <si>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</si>
  <si>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</si>
  <si>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</si>
  <si>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</si>
  <si>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</si>
  <si>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</si>
  <si>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</si>
  <si>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</si>
  <si>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</si>
  <si>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</si>
  <si>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</si>
  <si>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</si>
  <si>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</si>
  <si>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</si>
  <si>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</si>
  <si>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</si>
  <si>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</si>
  <si>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</si>
  <si>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</si>
  <si>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</si>
  <si>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</si>
  <si>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</si>
  <si>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</si>
  <si>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</si>
  <si>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</si>
  <si>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</si>
  <si>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</si>
  <si>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</si>
  <si>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</si>
  <si>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</si>
  <si>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</si>
  <si>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</si>
  <si>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</si>
  <si>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</si>
  <si>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</si>
  <si>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</si>
  <si>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</si>
  <si>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</si>
  <si>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</si>
  <si>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</si>
  <si>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</si>
  <si>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</si>
  <si>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</si>
  <si>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</si>
  <si>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</si>
  <si>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</si>
  <si>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</si>
  <si>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</si>
  <si>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</si>
  <si>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</si>
  <si>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</si>
  <si>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</si>
  <si>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</si>
  <si>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</si>
  <si>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</si>
  <si>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</si>
  <si>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</si>
  <si>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</si>
  <si>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</si>
  <si>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</si>
  <si>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</si>
  <si>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</si>
  <si>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</si>
  <si>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</si>
  <si>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</si>
  <si>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</si>
  <si>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</si>
  <si>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</si>
  <si>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</si>
  <si>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</si>
  <si>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</si>
  <si>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</si>
  <si>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</si>
  <si>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</si>
  <si>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</si>
  <si>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</si>
  <si>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</si>
  <si>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</si>
  <si>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</si>
  <si>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</si>
  <si>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</si>
  <si>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</si>
  <si>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</si>
  <si>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</si>
  <si>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</si>
  <si>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</si>
  <si>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</si>
  <si>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</si>
  <si>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</si>
  <si>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</si>
  <si>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</si>
  <si>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</si>
  <si>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</si>
  <si>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</si>
  <si>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</si>
  <si>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</si>
  <si>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</si>
  <si>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</si>
  <si>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</si>
  <si>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</si>
  <si>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</si>
  <si>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</si>
  <si>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</si>
  <si>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</si>
  <si>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</si>
  <si>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</si>
  <si>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</si>
  <si>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</si>
  <si>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</si>
  <si>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</si>
  <si>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</si>
  <si>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</si>
  <si>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</si>
  <si>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</si>
  <si>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</si>
  <si>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</si>
  <si>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</si>
  <si>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</si>
  <si>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</si>
  <si>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</si>
  <si>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</si>
  <si>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</si>
  <si>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</si>
  <si>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</si>
  <si>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</si>
  <si>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</si>
  <si>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</si>
  <si>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</si>
  <si>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</si>
  <si>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</si>
  <si>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</si>
  <si>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</si>
  <si>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</si>
  <si>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</si>
  <si>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</si>
  <si>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</si>
  <si>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</si>
  <si>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</si>
  <si>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</si>
  <si>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</si>
  <si>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</si>
  <si>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</si>
  <si>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</si>
  <si>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</si>
  <si>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</si>
  <si>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</si>
  <si>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</si>
  <si>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</si>
  <si>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</si>
  <si>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</si>
  <si>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</si>
  <si>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</si>
  <si>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</si>
  <si>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</si>
  <si>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</si>
  <si>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</si>
  <si>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</si>
  <si>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</si>
  <si>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</si>
  <si>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</si>
  <si>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</si>
  <si>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</si>
  <si>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</si>
  <si>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</si>
  <si>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</si>
  <si>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</si>
  <si>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</si>
  <si>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</si>
  <si>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</si>
  <si>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</si>
  <si>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</si>
  <si>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</si>
  <si>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</si>
  <si>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</si>
  <si>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</si>
  <si>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</si>
  <si>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</si>
  <si>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</si>
  <si>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</si>
  <si>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</si>
  <si>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</si>
  <si>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</si>
  <si>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</si>
  <si>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</si>
  <si>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</si>
  <si>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</si>
  <si>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</si>
  <si>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</si>
  <si>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</si>
  <si>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</si>
  <si>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</si>
  <si>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</si>
  <si>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</si>
  <si>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</si>
  <si>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</si>
  <si>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</si>
  <si>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</si>
  <si>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</si>
  <si>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</si>
  <si>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</si>
  <si>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</si>
  <si>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</si>
  <si>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</si>
  <si>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</si>
  <si>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</si>
  <si>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</si>
  <si>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</si>
  <si>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</si>
  <si>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</si>
  <si>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</si>
  <si>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</si>
  <si>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</si>
  <si>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</si>
  <si>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</si>
  <si>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</si>
  <si>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</si>
  <si>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</si>
  <si>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</si>
  <si>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</si>
  <si>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</si>
  <si>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</si>
  <si>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</si>
  <si>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</si>
  <si>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</si>
  <si>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</si>
  <si>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</si>
  <si>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</si>
  <si>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</si>
  <si>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</si>
  <si>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</si>
  <si>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</si>
  <si>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</si>
  <si>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</si>
  <si>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</si>
  <si>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</si>
  <si>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</si>
  <si>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</si>
  <si>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</si>
  <si>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</si>
  <si>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</si>
  <si>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</si>
  <si>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</si>
  <si>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</si>
  <si>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</si>
  <si>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</si>
  <si>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</si>
  <si>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</si>
  <si>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</si>
  <si>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</si>
  <si>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</si>
  <si>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</si>
  <si>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</si>
  <si>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</si>
  <si>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</si>
  <si>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</si>
  <si>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</si>
  <si>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</si>
  <si>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</si>
  <si>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</si>
  <si>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</si>
  <si>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</si>
  <si>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</si>
  <si>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</si>
  <si>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</si>
  <si>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</si>
  <si>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</si>
  <si>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</si>
  <si>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</si>
  <si>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</si>
  <si>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</si>
  <si>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</si>
  <si>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</si>
  <si>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</si>
  <si>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</si>
  <si>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</si>
  <si>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</si>
  <si>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</si>
  <si>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</si>
  <si>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</si>
  <si>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</si>
  <si>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</si>
  <si>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</si>
  <si>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</si>
  <si>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</si>
  <si>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</si>
  <si>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</si>
  <si>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</si>
  <si>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</si>
  <si>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</si>
  <si>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</si>
  <si>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</si>
  <si>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</si>
  <si>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</si>
  <si>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</si>
  <si>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</si>
  <si>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</si>
  <si>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</si>
  <si>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</si>
  <si>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</si>
  <si>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</si>
  <si>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</si>
  <si>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</si>
  <si>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</si>
  <si>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</si>
  <si>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</si>
  <si>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</si>
  <si>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</si>
  <si>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</si>
  <si>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</si>
  <si>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</si>
  <si>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</si>
  <si>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</si>
  <si>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</si>
  <si>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</si>
  <si>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</si>
  <si>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</si>
  <si>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</si>
  <si>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</si>
  <si>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</si>
  <si>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</si>
  <si>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</si>
  <si>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</si>
  <si>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</si>
  <si>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</si>
  <si>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</si>
  <si>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</si>
  <si>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</si>
  <si>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</si>
  <si>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</si>
  <si>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</si>
  <si>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</si>
  <si>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</si>
  <si>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</si>
  <si>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</si>
  <si>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</si>
  <si>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</si>
  <si>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</si>
  <si>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</si>
  <si>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</si>
  <si>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</si>
  <si>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</si>
  <si>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</si>
  <si>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</si>
  <si>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</si>
  <si>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</si>
  <si>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</si>
  <si>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</si>
  <si>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</si>
  <si>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</si>
  <si>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</si>
  <si>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</si>
  <si>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</si>
  <si>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</si>
  <si>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</si>
  <si>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</si>
  <si>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</si>
  <si>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</si>
  <si>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</si>
  <si>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</si>
  <si>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</si>
  <si>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</si>
  <si>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</si>
  <si>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</si>
  <si>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</si>
  <si>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</si>
  <si>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</si>
  <si>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</si>
  <si>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</si>
  <si>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</si>
  <si>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</si>
  <si>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</si>
  <si>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</si>
  <si>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</si>
  <si>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</si>
  <si>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</si>
  <si>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</si>
  <si>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</si>
  <si>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</si>
  <si>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</si>
  <si>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</si>
  <si>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</si>
  <si>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</si>
  <si>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</si>
  <si>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</si>
  <si>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</si>
  <si>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</si>
  <si>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</si>
  <si>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</si>
  <si>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</si>
  <si>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</si>
  <si>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</si>
  <si>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</si>
  <si>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</si>
  <si>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</si>
  <si>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</si>
  <si>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</si>
  <si>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</si>
  <si>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</si>
  <si>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</si>
  <si>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</si>
  <si>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</si>
  <si>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</si>
  <si>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</si>
  <si>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</si>
  <si>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</si>
  <si>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</si>
  <si>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</si>
  <si>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</si>
  <si>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</si>
  <si>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</si>
  <si>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</si>
  <si>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</si>
  <si>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</si>
  <si>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</si>
  <si>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</si>
  <si>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</si>
  <si>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</si>
  <si>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</si>
  <si>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</si>
  <si>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</si>
  <si>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</si>
  <si>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</si>
  <si>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</si>
  <si>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</si>
  <si>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</si>
  <si>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</si>
  <si>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</si>
  <si>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</si>
  <si>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</si>
  <si>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</si>
  <si>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</si>
  <si>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</si>
  <si>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</si>
  <si>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</si>
  <si>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</si>
  <si>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</si>
  <si>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</si>
  <si>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</si>
  <si>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</si>
  <si>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</si>
  <si>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</si>
  <si>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</si>
  <si>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</si>
  <si>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</si>
  <si>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</si>
  <si>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</si>
  <si>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</si>
  <si>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</si>
  <si>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</si>
  <si>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</si>
  <si>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</si>
  <si>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</si>
  <si>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</si>
  <si>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</si>
  <si>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</si>
  <si>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</si>
  <si>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</si>
  <si>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</si>
  <si>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</si>
  <si>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</si>
  <si>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</si>
  <si>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</si>
  <si>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</si>
  <si>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</si>
  <si>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</si>
  <si>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</si>
  <si>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</si>
  <si>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</si>
  <si>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</si>
  <si>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</si>
  <si>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</si>
  <si>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</si>
  <si>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</si>
  <si>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</si>
  <si>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</si>
  <si>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</si>
  <si>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</si>
  <si>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</si>
  <si>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</si>
  <si>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</si>
  <si>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</si>
  <si>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</si>
  <si>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</si>
  <si>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</si>
  <si>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</si>
  <si>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</si>
  <si>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</si>
  <si>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</si>
  <si>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</si>
  <si>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</si>
  <si>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</si>
  <si>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</si>
  <si>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</si>
  <si>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</si>
  <si>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</si>
  <si>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</si>
  <si>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</si>
  <si>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</si>
  <si>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</si>
  <si>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</si>
  <si>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</si>
  <si>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</si>
  <si>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</si>
  <si>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</si>
  <si>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</si>
  <si>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</si>
  <si>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</si>
  <si>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</si>
  <si>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</si>
  <si>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</si>
  <si>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</si>
  <si>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</si>
  <si>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</si>
  <si>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</si>
  <si>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</si>
  <si>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</si>
  <si>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</si>
  <si>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</si>
  <si>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</si>
  <si>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</si>
  <si>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</si>
  <si>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</si>
  <si>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</si>
  <si>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</si>
  <si>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</si>
  <si>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</si>
  <si>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</si>
  <si>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</si>
  <si>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</si>
  <si>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</si>
  <si>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</si>
  <si>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</si>
  <si>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</si>
  <si>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</si>
  <si>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</si>
  <si>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</si>
  <si>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</si>
  <si>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</si>
  <si>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</si>
  <si>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</si>
  <si>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</si>
  <si>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</si>
  <si>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</si>
  <si>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</si>
  <si>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</si>
  <si>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</si>
  <si>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</si>
  <si>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</si>
  <si>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</si>
  <si>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</si>
  <si>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</si>
  <si>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</si>
  <si>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</si>
  <si>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</si>
  <si>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</si>
  <si>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</si>
  <si>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</si>
  <si>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</si>
  <si>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</si>
  <si>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</si>
  <si>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</si>
  <si>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</si>
  <si>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</si>
  <si>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</si>
  <si>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</si>
  <si>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</si>
  <si>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</si>
  <si>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</si>
  <si>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</si>
  <si>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</si>
  <si>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</si>
  <si>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</si>
  <si>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</si>
  <si>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</si>
  <si>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</si>
  <si>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</si>
  <si>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</si>
  <si>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</si>
  <si>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</si>
  <si>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</si>
  <si>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</si>
  <si>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</si>
  <si>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</si>
  <si>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</si>
  <si>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</si>
  <si>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</si>
  <si>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</si>
  <si>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</si>
  <si>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</si>
  <si>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</si>
  <si>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</si>
  <si>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</si>
  <si>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</si>
  <si>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</si>
  <si>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</si>
  <si>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</si>
  <si>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</si>
  <si>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</si>
  <si>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</si>
  <si>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</si>
  <si>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</si>
  <si>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</si>
  <si>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</si>
  <si>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</si>
  <si>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</si>
  <si>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</si>
  <si>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</si>
  <si>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</si>
  <si>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</si>
  <si>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</si>
  <si>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</si>
  <si>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</si>
  <si>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</si>
  <si>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</si>
  <si>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</si>
  <si>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</si>
  <si>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</si>
  <si>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</si>
  <si>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</si>
  <si>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</si>
  <si>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</si>
  <si>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</si>
  <si>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</si>
  <si>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</si>
  <si>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</si>
  <si>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</si>
  <si>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</si>
  <si>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</si>
  <si>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</si>
  <si>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</si>
  <si>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</si>
  <si>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</si>
  <si>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</si>
  <si>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</si>
  <si>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</si>
  <si>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</si>
  <si>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</si>
  <si>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</si>
  <si>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</si>
  <si>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</si>
  <si>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</si>
  <si>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</si>
  <si>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</si>
  <si>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</si>
  <si>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</si>
  <si>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</si>
  <si>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</si>
  <si>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</si>
  <si>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</si>
  <si>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</si>
  <si>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</si>
  <si>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</si>
  <si>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</si>
  <si>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</si>
  <si>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</si>
  <si>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</si>
  <si>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</si>
  <si>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</si>
  <si>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</si>
  <si>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</si>
  <si>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</si>
  <si>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</si>
  <si>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</si>
  <si>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</si>
  <si>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</si>
  <si>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</si>
  <si>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</si>
  <si>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</si>
  <si>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</si>
  <si>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</si>
  <si>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</si>
  <si>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</si>
  <si>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</si>
  <si>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</si>
  <si>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</si>
  <si>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</si>
  <si>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</si>
  <si>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</si>
  <si>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</si>
  <si>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</si>
  <si>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</si>
  <si>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</si>
  <si>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</si>
  <si>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</si>
  <si>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</si>
  <si>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</si>
  <si>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</si>
  <si>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</si>
  <si>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</si>
  <si>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</si>
  <si>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</si>
  <si>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</si>
  <si>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</si>
  <si>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</si>
  <si>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</si>
  <si>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</si>
  <si>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</si>
  <si>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</si>
  <si>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</si>
  <si>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</si>
  <si>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</si>
  <si>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</si>
  <si>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</si>
  <si>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</si>
  <si>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</si>
  <si>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</si>
  <si>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</si>
  <si>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</si>
  <si>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</si>
  <si>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</si>
  <si>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</si>
  <si>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</si>
  <si>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</si>
  <si>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</si>
  <si>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</si>
  <si>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</si>
  <si>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</si>
  <si>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</si>
  <si>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</si>
  <si>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</si>
  <si>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</si>
  <si>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</si>
  <si>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</si>
  <si>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</si>
  <si>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</si>
  <si>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</si>
  <si>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</si>
  <si>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</si>
  <si>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</si>
  <si>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</si>
  <si>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</si>
  <si>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</si>
  <si>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</si>
  <si>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</si>
  <si>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</si>
  <si>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</si>
  <si>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</si>
  <si>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</si>
  <si>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</si>
  <si>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</si>
  <si>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</si>
  <si>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</si>
  <si>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</si>
  <si>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</si>
  <si>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</si>
  <si>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</si>
  <si>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</si>
  <si>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</si>
  <si>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</si>
  <si>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</si>
  <si>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</si>
  <si>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</si>
  <si>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</si>
  <si>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</si>
  <si>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</si>
  <si>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</si>
  <si>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</si>
  <si>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</si>
  <si>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</si>
  <si>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</si>
  <si>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</si>
  <si>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</si>
  <si>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</si>
  <si>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</si>
  <si>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</si>
  <si>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</si>
  <si>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</si>
  <si>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</si>
  <si>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</si>
  <si>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</si>
  <si>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</si>
  <si>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</si>
  <si>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</si>
  <si>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</si>
  <si>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</si>
  <si>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</si>
  <si>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</si>
  <si>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</si>
  <si>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</si>
  <si>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</si>
  <si>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</si>
  <si>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</si>
  <si>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</si>
  <si>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</si>
  <si>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</si>
  <si>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</si>
  <si>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</si>
  <si>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</si>
  <si>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</si>
  <si>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</si>
  <si>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</si>
  <si>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</si>
  <si>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</si>
  <si>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</si>
  <si>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</si>
  <si>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</si>
  <si>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</si>
  <si>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</si>
  <si>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</si>
  <si>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</si>
  <si>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</si>
  <si>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</si>
  <si>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</si>
  <si>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</si>
  <si>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</si>
  <si>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</si>
  <si>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</si>
  <si>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</si>
  <si>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</si>
  <si>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</si>
  <si>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</si>
  <si>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</si>
  <si>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</si>
  <si>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</si>
  <si>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</si>
  <si>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</si>
  <si>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</si>
  <si>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</si>
  <si>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</si>
  <si>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</si>
  <si>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</si>
  <si>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</si>
  <si>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</si>
  <si>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</si>
  <si>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</si>
  <si>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</si>
  <si>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</si>
  <si>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</si>
  <si>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</si>
  <si>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</si>
  <si>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</si>
  <si>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</si>
  <si>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</si>
  <si>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</si>
  <si>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</si>
  <si>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</si>
  <si>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</si>
  <si>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</si>
  <si>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</si>
  <si>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</si>
  <si>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</si>
  <si>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</si>
  <si>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</si>
  <si>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</si>
  <si>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</si>
  <si>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</si>
  <si>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</si>
  <si>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</si>
  <si>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</si>
  <si>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</si>
  <si>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</si>
  <si>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</si>
  <si>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</si>
  <si>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</si>
  <si>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</si>
  <si>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</si>
  <si>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</si>
  <si>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</si>
  <si>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</si>
  <si>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</si>
  <si>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</si>
  <si>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</si>
  <si>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</si>
  <si>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</si>
  <si>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</si>
  <si>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</si>
  <si>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</si>
  <si>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</si>
  <si>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</si>
  <si>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</si>
  <si>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</si>
  <si>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</si>
  <si>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</si>
  <si>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</si>
  <si>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</si>
  <si>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</si>
  <si>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</si>
  <si>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</si>
  <si>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</si>
  <si>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</si>
  <si>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</si>
  <si>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</si>
  <si>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</si>
  <si>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</si>
  <si>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</si>
  <si>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</si>
  <si>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</si>
  <si>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</si>
  <si>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</si>
  <si>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</si>
  <si>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</si>
  <si>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</si>
  <si>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</si>
  <si>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</si>
  <si>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</si>
  <si>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</si>
  <si>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</si>
  <si>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</si>
  <si>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</si>
  <si>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</si>
  <si>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</si>
  <si>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</si>
  <si>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</si>
  <si>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</si>
  <si>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</si>
  <si>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</si>
  <si>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</si>
  <si>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</si>
  <si>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</si>
  <si>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</si>
  <si>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</si>
  <si>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</si>
  <si>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</si>
  <si>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</si>
  <si>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</si>
  <si>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</si>
  <si>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</si>
  <si>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</si>
  <si>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</si>
  <si>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</si>
  <si>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</si>
  <si>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</si>
  <si>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</si>
  <si>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</si>
  <si>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</si>
  <si>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</si>
  <si>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</si>
  <si>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</si>
  <si>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</si>
  <si>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</si>
  <si>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</si>
  <si>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</si>
  <si>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</si>
  <si>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</si>
  <si>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</si>
  <si>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</si>
  <si>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</si>
  <si>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</si>
  <si>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</si>
  <si>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</si>
  <si>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</si>
  <si>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</si>
  <si>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</si>
  <si>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</si>
  <si>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</si>
  <si>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</si>
  <si>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</si>
  <si>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</si>
  <si>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</si>
  <si>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</si>
  <si>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</si>
  <si>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</si>
  <si>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</si>
  <si>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</si>
  <si>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</si>
  <si>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</si>
  <si>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</si>
  <si>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</si>
  <si>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</si>
  <si>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</si>
  <si>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</si>
  <si>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</si>
  <si>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</si>
  <si>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</si>
  <si>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</si>
  <si>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</si>
  <si>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</si>
  <si>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</si>
  <si>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</si>
  <si>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</si>
  <si>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</si>
  <si>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</si>
  <si>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</si>
  <si>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</si>
  <si>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</si>
  <si>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</si>
  <si>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</si>
  <si>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</si>
  <si>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</si>
  <si>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</si>
  <si>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</si>
  <si>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</si>
  <si>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</si>
  <si>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</si>
  <si>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</si>
  <si>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</si>
  <si>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</si>
  <si>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</si>
  <si>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</si>
  <si>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</si>
  <si>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</si>
  <si>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</si>
  <si>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</si>
  <si>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</si>
  <si>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</si>
  <si>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</si>
  <si>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</si>
  <si>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</si>
  <si>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</si>
  <si>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</si>
  <si>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</si>
  <si>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</si>
  <si>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</si>
  <si>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</si>
  <si>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</si>
  <si>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</si>
  <si>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</si>
  <si>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</si>
  <si>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</si>
  <si>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</si>
  <si>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</si>
  <si>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</si>
  <si>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</si>
  <si>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</si>
  <si>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</si>
  <si>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</si>
  <si>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</si>
  <si>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</si>
  <si>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</si>
  <si>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</si>
  <si>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</si>
  <si>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</si>
  <si>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</si>
  <si>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</si>
  <si>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</si>
  <si>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</si>
  <si>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</si>
  <si>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</si>
  <si>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</si>
  <si>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</si>
  <si>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</si>
  <si>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</si>
  <si>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</si>
  <si>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</si>
  <si>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</si>
  <si>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</si>
  <si>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</si>
  <si>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</si>
  <si>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</si>
  <si>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</si>
  <si>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</si>
  <si>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</si>
  <si>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</si>
  <si>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</si>
  <si>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</si>
  <si>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</si>
  <si>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</si>
  <si>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</si>
  <si>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</si>
  <si>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</si>
  <si>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</si>
  <si>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</si>
  <si>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</si>
  <si>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</si>
  <si>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</si>
  <si>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</si>
  <si>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</si>
  <si>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</si>
  <si>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</si>
  <si>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</si>
  <si>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</si>
  <si>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</si>
  <si>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</si>
  <si>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</si>
  <si>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</si>
  <si>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</si>
  <si>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</si>
  <si>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</si>
  <si>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</si>
  <si>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</si>
  <si>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</si>
  <si>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</si>
  <si>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</si>
  <si>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</si>
  <si>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</si>
  <si>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</si>
  <si>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</si>
  <si>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</si>
  <si>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</si>
  <si>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</si>
  <si>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</si>
  <si>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</si>
  <si>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</si>
  <si>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</si>
  <si>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</si>
  <si>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</si>
  <si>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</si>
  <si>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</si>
  <si>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</si>
  <si>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</si>
  <si>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</si>
  <si>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</si>
  <si>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</si>
  <si>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</si>
  <si>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</si>
  <si>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</si>
  <si>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</si>
  <si>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</si>
  <si>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</si>
  <si>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</si>
  <si>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</si>
  <si>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</si>
  <si>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</si>
  <si>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</si>
  <si>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</si>
  <si>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</si>
  <si>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</si>
  <si>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</si>
  <si>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</si>
  <si>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</si>
  <si>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</si>
  <si>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</si>
  <si>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</si>
  <si>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</si>
  <si>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</si>
  <si>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</si>
  <si>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</si>
  <si>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</si>
  <si>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</si>
  <si>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</si>
  <si>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</si>
  <si>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</si>
  <si>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</si>
  <si>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</si>
  <si>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</si>
  <si>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</si>
  <si>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</si>
  <si>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</si>
  <si>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</si>
  <si>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</si>
  <si>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</si>
  <si>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</si>
  <si>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</si>
  <si>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</si>
  <si>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</si>
  <si>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</si>
  <si>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</si>
  <si>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</si>
  <si>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</si>
  <si>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</si>
  <si>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</si>
  <si>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</si>
  <si>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</si>
  <si>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</si>
  <si>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</si>
  <si>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</si>
  <si>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</si>
  <si>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</si>
  <si>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</si>
  <si>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</si>
  <si>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</si>
  <si>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</si>
  <si>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</si>
  <si>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</si>
  <si>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</si>
  <si>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</si>
  <si>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</si>
  <si>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</si>
  <si>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</si>
  <si>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</si>
  <si>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</si>
  <si>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</si>
  <si>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</si>
  <si>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</si>
  <si>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</si>
  <si>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</si>
  <si>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</si>
  <si>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</si>
  <si>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</si>
  <si>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</si>
  <si>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</si>
  <si>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</si>
  <si>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</si>
  <si>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</si>
  <si>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</si>
  <si>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</si>
  <si>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</si>
  <si>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</si>
  <si>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</si>
  <si>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</si>
  <si>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</si>
  <si>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</si>
  <si>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</si>
  <si>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</si>
  <si>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</si>
  <si>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</si>
  <si>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</si>
  <si>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</si>
  <si>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</si>
  <si>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</si>
  <si>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</si>
  <si>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</si>
  <si>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</si>
  <si>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</si>
  <si>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</si>
  <si>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</si>
  <si>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</si>
  <si>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</si>
  <si>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</si>
  <si>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</si>
  <si>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</si>
  <si>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</si>
  <si>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</si>
  <si>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</si>
  <si>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</si>
  <si>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</si>
  <si>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</si>
  <si>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</si>
  <si>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</si>
  <si>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</si>
  <si>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</si>
  <si>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</si>
  <si>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</si>
  <si>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</si>
  <si>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</si>
  <si>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</si>
  <si>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</si>
  <si>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</si>
  <si>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</si>
  <si>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</si>
  <si>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</si>
  <si>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</si>
  <si>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</si>
  <si>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</si>
  <si>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</si>
  <si>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</si>
  <si>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</si>
  <si>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</si>
  <si>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</si>
  <si>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</si>
  <si>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</si>
  <si>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</si>
  <si>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</si>
  <si>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</si>
  <si>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</si>
  <si>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</si>
  <si>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</si>
  <si>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</si>
  <si>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</si>
  <si>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</si>
  <si>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</si>
  <si>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</si>
  <si>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</si>
  <si>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</si>
  <si>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</si>
  <si>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</si>
  <si>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</si>
  <si>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</si>
  <si>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</si>
  <si>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</si>
  <si>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</si>
  <si>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</si>
  <si>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</si>
  <si>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</si>
  <si>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</si>
  <si>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</si>
  <si>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</si>
  <si>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</si>
  <si>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</si>
  <si>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</si>
  <si>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</si>
  <si>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</si>
  <si>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</si>
  <si>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</si>
  <si>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</si>
  <si>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</si>
  <si>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</si>
  <si>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</si>
  <si>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</si>
  <si>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</si>
  <si>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</si>
  <si>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</si>
  <si>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</si>
  <si>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</si>
  <si>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</si>
  <si>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</si>
  <si>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</si>
  <si>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</si>
  <si>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</si>
  <si>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</si>
  <si>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</si>
  <si>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</si>
  <si>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</si>
  <si>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</si>
  <si>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</si>
  <si>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</si>
  <si>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</si>
  <si>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</si>
  <si>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</si>
  <si>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</si>
  <si>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</si>
  <si>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</si>
  <si>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</si>
  <si>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</si>
  <si>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</si>
  <si>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</si>
  <si>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</si>
  <si>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</si>
  <si>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</si>
  <si>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</si>
  <si>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</si>
  <si>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</si>
  <si>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</si>
  <si>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</si>
  <si>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</si>
  <si>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</si>
  <si>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</si>
  <si>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</si>
  <si>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</si>
  <si>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</si>
  <si>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</si>
  <si>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</si>
  <si>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</si>
  <si>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</si>
  <si>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</si>
  <si>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</si>
  <si>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</si>
  <si>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</si>
  <si>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</si>
  <si>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</si>
  <si>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</si>
  <si>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</si>
  <si>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</si>
  <si>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</si>
  <si>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</si>
  <si>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</si>
  <si>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</si>
  <si>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</si>
  <si>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</si>
  <si>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</si>
  <si>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</si>
  <si>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</si>
  <si>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</si>
  <si>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</si>
  <si>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</si>
  <si>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</si>
  <si>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</si>
  <si>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</si>
  <si>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</si>
  <si>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</si>
  <si>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</si>
  <si>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</si>
  <si>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</si>
  <si>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</si>
  <si>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</si>
  <si>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</si>
  <si>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</si>
  <si>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</si>
  <si>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</si>
  <si>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</si>
  <si>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</si>
  <si>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</si>
  <si>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</si>
  <si>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</si>
  <si>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</si>
  <si>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</si>
  <si>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</si>
  <si>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</si>
  <si>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</si>
  <si>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</si>
  <si>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</si>
  <si>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</si>
  <si>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</si>
  <si>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</si>
  <si>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</si>
  <si>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</si>
  <si>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</si>
  <si>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</si>
  <si>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</si>
  <si>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</si>
  <si>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</si>
  <si>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</si>
  <si>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</si>
  <si>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</si>
  <si>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</si>
  <si>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</si>
  <si>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</si>
  <si>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</si>
  <si>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</si>
  <si>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</si>
  <si>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</si>
  <si>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</si>
  <si>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</si>
  <si>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</si>
  <si>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</si>
  <si>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</si>
  <si>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</si>
  <si>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</si>
  <si>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</si>
  <si>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</si>
  <si>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</si>
  <si>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</si>
  <si>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</si>
  <si>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</si>
  <si>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</si>
  <si>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</si>
  <si>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</si>
  <si>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</si>
  <si>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</si>
  <si>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</si>
  <si>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</si>
  <si>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</si>
  <si>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</si>
  <si>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</si>
  <si>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</si>
  <si>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</si>
  <si>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</si>
  <si>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</si>
  <si>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</si>
  <si>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</si>
  <si>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</si>
  <si>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</si>
  <si>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</si>
  <si>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</si>
  <si>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</si>
  <si>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</si>
  <si>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</si>
  <si>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</si>
  <si>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</si>
  <si>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</si>
  <si>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</si>
  <si>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</si>
  <si>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</si>
  <si>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</si>
  <si>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</si>
  <si>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</si>
  <si>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</si>
  <si>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</si>
  <si>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</si>
  <si>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</si>
  <si>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</si>
  <si>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</si>
  <si>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</si>
  <si>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</si>
  <si>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</si>
  <si>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</si>
  <si>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</si>
  <si>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</si>
  <si>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</si>
  <si>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</si>
  <si>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</si>
  <si>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</si>
  <si>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</si>
  <si>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</si>
  <si>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</si>
  <si>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</si>
  <si>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</si>
  <si>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</si>
  <si>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</si>
  <si>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</si>
  <si>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</si>
  <si>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</si>
  <si>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</si>
  <si>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</si>
  <si>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</si>
  <si>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</si>
  <si>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</si>
  <si>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</si>
  <si>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</si>
  <si>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</si>
  <si>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</si>
  <si>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</si>
  <si>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</si>
  <si>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</si>
  <si>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</si>
  <si>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</si>
  <si>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</si>
  <si>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</si>
  <si>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</si>
  <si>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</si>
  <si>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</si>
  <si>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</si>
  <si>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</si>
  <si>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</si>
  <si>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</si>
  <si>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</si>
  <si>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</si>
  <si>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</si>
  <si>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</si>
  <si>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</si>
  <si>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</si>
  <si>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</si>
  <si>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</si>
  <si>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</si>
  <si>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</si>
  <si>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</si>
  <si>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</si>
  <si>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</si>
  <si>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</si>
  <si>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</si>
  <si>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</si>
  <si>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</si>
  <si>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</si>
  <si>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</si>
  <si>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</si>
  <si>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</si>
  <si>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</si>
  <si>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</si>
  <si>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</si>
  <si>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</si>
  <si>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</si>
  <si>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</si>
  <si>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</si>
  <si>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</si>
  <si>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</si>
  <si>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</si>
  <si>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</si>
  <si>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</si>
  <si>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</si>
  <si>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</si>
  <si>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</si>
  <si>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</si>
  <si>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</si>
  <si>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</si>
  <si>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</si>
  <si>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</si>
  <si>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</si>
  <si>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</si>
  <si>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</si>
  <si>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</si>
  <si>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</si>
  <si>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</si>
  <si>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</si>
  <si>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</si>
  <si>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</si>
  <si>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</si>
  <si>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</si>
  <si>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</si>
  <si>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</si>
  <si>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</si>
  <si>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</si>
  <si>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</si>
  <si>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</si>
  <si>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</si>
  <si>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</si>
  <si>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</si>
  <si>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</si>
  <si>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</si>
  <si>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</si>
  <si>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</si>
  <si>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</si>
  <si>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</si>
  <si>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</si>
  <si>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</si>
  <si>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</si>
  <si>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</si>
  <si>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</si>
  <si>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</si>
  <si>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</si>
  <si>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</si>
  <si>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</si>
  <si>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</si>
  <si>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</si>
  <si>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</si>
  <si>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</si>
  <si>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</si>
  <si>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</si>
  <si>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</si>
  <si>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</si>
  <si>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</si>
  <si>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</si>
  <si>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</si>
  <si>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</si>
  <si>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</si>
  <si>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</si>
  <si>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</si>
  <si>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</si>
  <si>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</si>
  <si>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</si>
  <si>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</si>
  <si>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</si>
  <si>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</si>
  <si>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</si>
  <si>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</si>
  <si>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</si>
  <si>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</si>
  <si>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</si>
  <si>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</si>
  <si>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</si>
  <si>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</si>
  <si>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</si>
  <si>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</si>
  <si>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</si>
  <si>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</si>
  <si>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</si>
  <si>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</si>
  <si>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</si>
  <si>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</si>
  <si>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</si>
  <si>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</si>
  <si>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</si>
  <si>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</si>
  <si>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</si>
  <si>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</si>
  <si>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</si>
  <si>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</si>
  <si>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</si>
  <si>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</si>
  <si>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</si>
  <si>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</si>
  <si>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</si>
  <si>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</si>
  <si>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</si>
  <si>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</si>
  <si>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</si>
  <si>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</si>
  <si>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</si>
  <si>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</si>
  <si>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</si>
  <si>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</si>
  <si>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</si>
  <si>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</si>
  <si>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</si>
  <si>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</si>
  <si>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</si>
  <si>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</si>
  <si>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</si>
  <si>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</si>
  <si>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</si>
  <si>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</si>
  <si>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</si>
  <si>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</si>
  <si>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</si>
  <si>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</si>
  <si>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</si>
  <si>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</si>
  <si>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</si>
  <si>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</si>
  <si>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</si>
  <si>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</si>
  <si>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</si>
  <si>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</si>
  <si>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</si>
  <si>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</si>
  <si>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</si>
  <si>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</si>
  <si>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</si>
  <si>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</si>
  <si>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</si>
  <si>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</si>
  <si>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</si>
  <si>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</si>
  <si>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</si>
  <si>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</si>
  <si>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</si>
  <si>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</si>
  <si>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</si>
  <si>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</si>
  <si>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</si>
  <si>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</si>
  <si>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</si>
  <si>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</si>
  <si>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</si>
  <si>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</si>
  <si>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</si>
  <si>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</si>
  <si>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</si>
  <si>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</si>
  <si>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</si>
  <si>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</si>
  <si>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</si>
  <si>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</si>
  <si>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</si>
  <si>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</si>
  <si>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</si>
  <si>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</si>
  <si>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</si>
  <si>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</si>
  <si>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</si>
  <si>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</si>
  <si>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</si>
  <si>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</si>
  <si>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</si>
  <si>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</si>
  <si>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</si>
  <si>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</si>
  <si>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</si>
  <si>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</si>
  <si>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</si>
  <si>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</si>
  <si>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</si>
  <si>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</si>
  <si>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</si>
  <si>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</si>
  <si>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</si>
  <si>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</si>
  <si>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</si>
  <si>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</si>
  <si>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</si>
  <si>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</si>
  <si>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</si>
  <si>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</si>
  <si>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</si>
  <si>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</si>
  <si>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</si>
  <si>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</si>
  <si>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</si>
  <si>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</si>
  <si>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</si>
  <si>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</si>
  <si>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</si>
  <si>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</si>
  <si>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</si>
  <si>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</si>
  <si>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</si>
  <si>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</si>
  <si>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</si>
  <si>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</si>
  <si>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</si>
  <si>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</si>
  <si>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</si>
  <si>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</si>
  <si>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</si>
  <si>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</si>
  <si>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</si>
  <si>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</si>
  <si>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</si>
  <si>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</si>
  <si>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</si>
  <si>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</si>
  <si>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</si>
  <si>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</si>
  <si>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</si>
  <si>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</si>
  <si>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</si>
  <si>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</si>
  <si>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</si>
  <si>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</si>
  <si>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</si>
  <si>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</si>
  <si>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</si>
  <si>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</si>
  <si>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</si>
  <si>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</si>
  <si>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</si>
  <si>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</si>
  <si>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</si>
  <si>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</si>
  <si>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</si>
  <si>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</si>
  <si>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</si>
  <si>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</si>
  <si>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</si>
  <si>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</si>
  <si>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</si>
  <si>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</si>
  <si>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</si>
  <si>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</si>
  <si>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</si>
  <si>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</si>
  <si>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</si>
  <si>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</si>
  <si>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</si>
  <si>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</si>
  <si>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</si>
  <si>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</si>
  <si>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</si>
  <si>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</si>
  <si>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</si>
  <si>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</si>
  <si>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</si>
  <si>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</si>
  <si>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</si>
  <si>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</si>
  <si>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</si>
  <si>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</si>
  <si>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</si>
  <si>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</si>
  <si>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</si>
  <si>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</si>
  <si>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</si>
  <si>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</si>
  <si>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</si>
  <si>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</si>
  <si>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</si>
  <si>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</si>
  <si>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</si>
  <si>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</si>
  <si>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</si>
  <si>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</si>
  <si>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</si>
  <si>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</si>
  <si>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</si>
  <si>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</si>
  <si>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</si>
  <si>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</si>
  <si>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</si>
  <si>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</si>
  <si>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</si>
  <si>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</si>
  <si>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</si>
  <si>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</si>
  <si>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</si>
  <si>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</si>
  <si>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</si>
  <si>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</si>
  <si>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</si>
  <si>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</si>
  <si>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</si>
  <si>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</si>
  <si>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</si>
  <si>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</si>
  <si>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</si>
  <si>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</si>
  <si>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</si>
  <si>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</si>
  <si>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</si>
  <si>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</si>
  <si>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</si>
  <si>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</si>
  <si>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</si>
  <si>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</si>
  <si>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</si>
  <si>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</si>
  <si>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</si>
  <si>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</si>
  <si>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</si>
  <si>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</si>
  <si>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</si>
  <si>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</si>
  <si>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</si>
  <si>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</si>
  <si>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</si>
  <si>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</si>
  <si>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</si>
  <si>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</si>
  <si>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</si>
  <si>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</si>
  <si>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</si>
  <si>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</si>
  <si>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</si>
  <si>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</si>
  <si>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</si>
  <si>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</si>
  <si>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</si>
  <si>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</si>
  <si>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</si>
  <si>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</si>
  <si>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</si>
  <si>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</si>
  <si>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</si>
  <si>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</si>
  <si>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</si>
  <si>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</si>
  <si>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</si>
  <si>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</si>
  <si>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</si>
  <si>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</si>
  <si>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</si>
  <si>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</si>
  <si>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</si>
  <si>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</si>
  <si>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</si>
  <si>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</si>
  <si>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</si>
  <si>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</si>
  <si>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</si>
  <si>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</si>
  <si>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</si>
  <si>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</si>
  <si>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</si>
  <si>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</si>
  <si>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</si>
  <si>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</si>
  <si>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</si>
  <si>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</si>
  <si>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</si>
  <si>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</si>
  <si>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</si>
  <si>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</si>
  <si>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</si>
  <si>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</si>
  <si>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</si>
  <si>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</si>
  <si>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</si>
  <si>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</si>
  <si>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</si>
  <si>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</si>
  <si>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</si>
  <si>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</si>
  <si>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</si>
  <si>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</si>
  <si>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</si>
  <si>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</si>
  <si>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</si>
  <si>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</si>
  <si>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</si>
  <si>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</si>
  <si>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</si>
  <si>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</si>
  <si>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</si>
  <si>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</si>
  <si>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</si>
  <si>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</si>
  <si>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</si>
  <si>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</si>
  <si>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</si>
  <si>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</si>
  <si>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</si>
  <si>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</si>
  <si>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</si>
  <si>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</si>
  <si>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</si>
  <si>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</si>
  <si>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</si>
  <si>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</si>
  <si>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</si>
  <si>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</si>
  <si>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</si>
  <si>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</si>
  <si>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</si>
  <si>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</si>
  <si>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</si>
  <si>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</si>
  <si>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</si>
  <si>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</si>
  <si>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</si>
  <si>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</si>
  <si>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</si>
  <si>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</si>
  <si>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</si>
  <si>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</si>
  <si>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</si>
  <si>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</si>
  <si>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</si>
  <si>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</si>
  <si>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</si>
  <si>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</si>
  <si>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</si>
  <si>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</si>
  <si>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</si>
  <si>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</si>
  <si>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</si>
  <si>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</si>
  <si>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</si>
  <si>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</si>
  <si>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</si>
  <si>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</si>
  <si>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</si>
  <si>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</si>
  <si>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</si>
  <si>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</si>
  <si>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</si>
  <si>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</si>
  <si>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</si>
  <si>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</si>
  <si>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</si>
  <si>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</si>
  <si>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</si>
  <si>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</si>
  <si>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</si>
  <si>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</si>
  <si>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</si>
  <si>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</si>
  <si>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</si>
  <si>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</si>
  <si>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</si>
  <si>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</si>
  <si>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</si>
  <si>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</si>
  <si>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</si>
  <si>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</si>
  <si>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</si>
  <si>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</si>
  <si>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</si>
  <si>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</si>
  <si>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</si>
  <si>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</si>
  <si>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</si>
  <si>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</si>
  <si>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</si>
  <si>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</si>
  <si>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</si>
  <si>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</si>
  <si>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</si>
  <si>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</si>
  <si>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</si>
  <si>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</si>
  <si>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</si>
  <si>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</si>
  <si>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</si>
  <si>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</si>
  <si>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</si>
  <si>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</si>
  <si>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</si>
  <si>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</si>
  <si>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</si>
  <si>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</si>
  <si>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</si>
  <si>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</si>
  <si>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</si>
  <si>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</si>
  <si>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</si>
  <si>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</si>
  <si>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</si>
  <si>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</si>
  <si>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</si>
  <si>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</si>
  <si>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</si>
  <si>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</si>
  <si>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</si>
  <si>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</si>
  <si>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</si>
  <si>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</si>
  <si>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</si>
  <si>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</si>
  <si>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</si>
  <si>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</si>
  <si>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</si>
  <si>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</si>
  <si>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</si>
  <si>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</si>
  <si>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</si>
  <si>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</si>
  <si>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</si>
  <si>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</si>
  <si>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</si>
  <si>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</si>
  <si>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</si>
  <si>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</si>
  <si>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</si>
  <si>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</si>
  <si>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</si>
  <si>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</si>
  <si>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</si>
  <si>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</si>
  <si>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</si>
  <si>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</si>
  <si>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</si>
  <si>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</si>
  <si>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</si>
  <si>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</si>
  <si>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</si>
  <si>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</si>
  <si>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</si>
  <si>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</si>
  <si>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</si>
  <si>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</si>
  <si>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</si>
  <si>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</si>
  <si>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</si>
  <si>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</si>
  <si>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</si>
  <si>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</si>
  <si>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</si>
  <si>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</si>
  <si>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</si>
  <si>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</si>
  <si>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</si>
  <si>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</si>
  <si>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</si>
  <si>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</si>
  <si>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</si>
  <si>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</si>
  <si>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</si>
  <si>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</si>
  <si>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</si>
  <si>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</si>
  <si>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</si>
  <si>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</si>
  <si>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</si>
  <si>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</si>
  <si>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</si>
  <si>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</si>
  <si>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</si>
  <si>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</si>
  <si>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</si>
  <si>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</si>
  <si>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</si>
  <si>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</si>
  <si>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</si>
  <si>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</si>
  <si>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</si>
  <si>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</si>
  <si>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</si>
  <si>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</si>
  <si>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</si>
  <si>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</si>
  <si>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</si>
  <si>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</si>
  <si>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</si>
  <si>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</si>
  <si>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</si>
  <si>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</si>
  <si>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</si>
  <si>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</si>
  <si>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</si>
  <si>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</si>
  <si>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</si>
  <si>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</si>
  <si>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</si>
  <si>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</si>
  <si>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</si>
  <si>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</si>
  <si>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</si>
  <si>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</si>
  <si>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</si>
  <si>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</si>
  <si>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</si>
  <si>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</si>
  <si>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</si>
  <si>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</si>
  <si>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</si>
  <si>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</si>
  <si>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</si>
  <si>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</si>
  <si>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</si>
  <si>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</si>
  <si>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</si>
  <si>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</si>
  <si>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</si>
  <si>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</si>
  <si>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</si>
  <si>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</si>
  <si>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</si>
  <si>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</si>
  <si>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</si>
  <si>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</si>
  <si>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</si>
  <si>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</si>
  <si>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</si>
  <si>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</si>
  <si>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</si>
  <si>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</si>
  <si>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</si>
  <si>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</si>
  <si>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</si>
  <si>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</si>
  <si>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</si>
  <si>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</si>
  <si>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</si>
  <si>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</si>
  <si>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</si>
  <si>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</si>
  <si>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</si>
  <si>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</si>
  <si>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</si>
  <si>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</si>
  <si>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</si>
  <si>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</si>
  <si>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</si>
  <si>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</si>
  <si>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</si>
  <si>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</si>
  <si>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</si>
  <si>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</si>
  <si>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</si>
  <si>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</si>
  <si>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</si>
  <si>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</si>
  <si>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</si>
  <si>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</si>
  <si>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</si>
  <si>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</si>
  <si>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</si>
  <si>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</si>
  <si>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</si>
  <si>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</si>
  <si>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</si>
  <si>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</si>
  <si>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</si>
  <si>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</si>
  <si>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</si>
  <si>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</si>
  <si>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</si>
  <si>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</si>
  <si>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</si>
  <si>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</si>
  <si>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</si>
  <si>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</si>
  <si>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</si>
  <si>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</si>
  <si>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</si>
  <si>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</si>
  <si>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</si>
  <si>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</si>
  <si>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</si>
  <si>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</si>
  <si>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</si>
  <si>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</si>
  <si>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</si>
  <si>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</si>
  <si>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</si>
  <si>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</si>
  <si>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</si>
  <si>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</si>
  <si>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</si>
  <si>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</si>
  <si>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</si>
  <si>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</si>
  <si>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</si>
  <si>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</si>
  <si>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</si>
  <si>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</si>
  <si>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</si>
  <si>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</si>
  <si>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</si>
  <si>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</si>
  <si>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</si>
  <si>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</si>
  <si>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</si>
  <si>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</si>
  <si>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</si>
  <si>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</si>
  <si>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</si>
  <si>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</si>
  <si>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</si>
  <si>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</si>
  <si>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</si>
  <si>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</si>
  <si>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</si>
  <si>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</si>
  <si>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</si>
  <si>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</si>
  <si>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</si>
  <si>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</si>
  <si>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</si>
  <si>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</si>
  <si>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</si>
  <si>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</si>
  <si>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</si>
  <si>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</si>
  <si>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</si>
  <si>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</si>
  <si>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</si>
  <si>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</si>
  <si>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</si>
  <si>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</si>
  <si>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</si>
  <si>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</si>
  <si>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</si>
  <si>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</si>
  <si>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</si>
  <si>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</si>
  <si>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</si>
  <si>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</si>
  <si>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</si>
  <si>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</si>
  <si>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</si>
  <si>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</si>
  <si>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</si>
  <si>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</si>
  <si>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</si>
  <si>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</si>
  <si>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</si>
  <si>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</si>
  <si>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</si>
  <si>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</si>
  <si>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</si>
  <si>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</si>
  <si>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</si>
  <si>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</si>
  <si>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</si>
  <si>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</si>
  <si>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</si>
  <si>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</si>
  <si>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</si>
  <si>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</si>
  <si>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</si>
  <si>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</si>
  <si>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</si>
  <si>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</si>
  <si>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</si>
  <si>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</si>
  <si>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</si>
  <si>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</si>
  <si>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</si>
  <si>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</si>
  <si>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</si>
  <si>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</si>
  <si>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</si>
  <si>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</si>
  <si>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</si>
  <si>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</si>
  <si>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</si>
  <si>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</si>
  <si>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</si>
  <si>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</si>
  <si>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</si>
  <si>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</si>
  <si>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</si>
  <si>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</si>
  <si>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</si>
  <si>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</si>
  <si>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</si>
  <si>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</si>
  <si>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</si>
  <si>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</si>
  <si>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</si>
  <si>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</si>
  <si>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</si>
  <si>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</si>
  <si>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</si>
  <si>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</si>
  <si>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</si>
  <si>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</si>
  <si>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</si>
  <si>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</si>
  <si>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</si>
  <si>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</si>
  <si>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</si>
  <si>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</si>
  <si>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</si>
  <si>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</si>
  <si>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</si>
  <si>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</si>
  <si>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</si>
  <si>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</si>
  <si>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</si>
  <si>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</si>
  <si>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</si>
  <si>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</si>
  <si>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</si>
  <si>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</si>
  <si>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</si>
  <si>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</si>
  <si>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</si>
  <si>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</si>
  <si>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</si>
  <si>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</si>
  <si>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</si>
  <si>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</si>
  <si>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</si>
  <si>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</si>
  <si>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</si>
  <si>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</si>
  <si>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</si>
  <si>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</si>
  <si>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</si>
  <si>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</si>
  <si>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</si>
  <si>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</si>
  <si>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</si>
  <si>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</si>
  <si>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</si>
  <si>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</si>
  <si>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</si>
  <si>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</si>
  <si>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</si>
  <si>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</si>
  <si>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</si>
  <si>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</si>
  <si>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</si>
  <si>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</si>
  <si>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</si>
  <si>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</si>
  <si>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</si>
  <si>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</si>
  <si>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</si>
  <si>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</si>
  <si>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</si>
  <si>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</si>
  <si>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</si>
  <si>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</si>
  <si>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</si>
  <si>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</si>
  <si>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</si>
  <si>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</si>
  <si>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</si>
  <si>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</si>
  <si>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</si>
  <si>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</si>
  <si>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</si>
  <si>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</si>
  <si>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</si>
  <si>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</si>
  <si>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</si>
  <si>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</si>
  <si>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</si>
  <si>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</si>
  <si>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</si>
  <si>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</si>
  <si>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</si>
  <si>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</si>
  <si>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</si>
  <si>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</si>
  <si>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</si>
  <si>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</si>
  <si>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</si>
  <si>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</si>
  <si>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</si>
  <si>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</si>
  <si>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</si>
  <si>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</si>
  <si>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</si>
  <si>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</si>
  <si>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</si>
  <si>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</si>
  <si>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</si>
  <si>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</si>
  <si>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</si>
  <si>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</si>
  <si>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</si>
  <si>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</si>
  <si>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</si>
  <si>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</si>
  <si>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</si>
  <si>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</si>
  <si>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</si>
  <si>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</si>
  <si>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</si>
  <si>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</si>
  <si>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</si>
  <si>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</si>
  <si>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</si>
  <si>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</si>
  <si>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</si>
  <si>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</si>
  <si>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</si>
  <si>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</si>
  <si>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</si>
  <si>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</si>
  <si>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</si>
  <si>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</si>
  <si>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</si>
  <si>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</si>
  <si>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</si>
  <si>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</si>
  <si>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</si>
  <si>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</si>
  <si>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</si>
  <si>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</si>
  <si>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</si>
  <si>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</si>
  <si>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</si>
  <si>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</si>
  <si>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</si>
  <si>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</si>
  <si>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</si>
  <si>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</si>
  <si>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</si>
  <si>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</si>
  <si>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</si>
  <si>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</si>
  <si>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</si>
  <si>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</si>
  <si>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</si>
  <si>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</si>
  <si>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</si>
  <si>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</si>
  <si>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</si>
  <si>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</si>
  <si>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</si>
  <si>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</si>
  <si>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</si>
  <si>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</si>
  <si>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</si>
  <si>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</si>
  <si>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</si>
  <si>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</si>
  <si>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</si>
  <si>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</si>
  <si>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</si>
  <si>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</si>
  <si>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</si>
  <si>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</si>
  <si>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</si>
  <si>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</si>
  <si>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</si>
  <si>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</si>
  <si>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</si>
  <si>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</si>
  <si>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</si>
  <si>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</si>
  <si>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</si>
  <si>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</si>
  <si>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</si>
  <si>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</si>
  <si>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</si>
  <si>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</si>
  <si>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</si>
  <si>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</si>
  <si>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</si>
  <si>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</si>
  <si>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</si>
  <si>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</si>
  <si>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</si>
  <si>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</si>
  <si>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</si>
  <si>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</si>
  <si>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</si>
  <si>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</si>
  <si>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</si>
  <si>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</si>
  <si>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</si>
  <si>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</si>
  <si>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</si>
  <si>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</si>
  <si>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</si>
  <si>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</si>
  <si>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</si>
  <si>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</si>
  <si>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</si>
  <si>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</si>
  <si>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</si>
  <si>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</si>
  <si>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</si>
  <si>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</si>
  <si>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</si>
  <si>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</si>
  <si>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</si>
  <si>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</si>
  <si>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</si>
  <si>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</si>
  <si>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</si>
  <si>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</si>
  <si>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</si>
  <si>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</si>
  <si>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</si>
  <si>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</si>
  <si>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</si>
  <si>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</si>
  <si>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</si>
  <si>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</si>
  <si>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</si>
  <si>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</si>
  <si>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</si>
  <si>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</si>
  <si>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</si>
  <si>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</si>
  <si>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</si>
  <si>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</si>
  <si>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</si>
  <si>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</si>
  <si>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</si>
  <si>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</si>
  <si>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</si>
  <si>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</si>
  <si>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</si>
  <si>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</si>
  <si>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</si>
  <si>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</si>
  <si>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</si>
  <si>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</si>
  <si>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</si>
  <si>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</si>
  <si>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</si>
  <si>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</si>
  <si>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</si>
  <si>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</si>
  <si>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</si>
  <si>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</si>
  <si>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</si>
  <si>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</si>
  <si>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</si>
  <si>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</si>
  <si>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</si>
  <si>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</si>
  <si>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</si>
  <si>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</si>
  <si>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</si>
  <si>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</si>
  <si>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</si>
  <si>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</si>
  <si>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</si>
  <si>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</si>
  <si>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</si>
  <si>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</si>
  <si>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</si>
  <si>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</si>
  <si>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</si>
  <si>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</si>
  <si>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</si>
  <si>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</si>
  <si>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</si>
  <si>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</si>
  <si>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</si>
  <si>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</si>
  <si>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</si>
  <si>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</si>
  <si>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</si>
  <si>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</si>
  <si>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</si>
  <si>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</si>
  <si>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</si>
  <si>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</si>
  <si>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</si>
  <si>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</si>
  <si>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</si>
  <si>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</si>
  <si>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</si>
  <si>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</si>
  <si>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</si>
  <si>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</si>
  <si>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</si>
  <si>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</si>
  <si>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</si>
  <si>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</si>
  <si>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</si>
  <si>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</si>
  <si>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</si>
  <si>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</si>
  <si>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</si>
  <si>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</si>
  <si>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</si>
  <si>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</si>
  <si>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</si>
  <si>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</si>
  <si>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</si>
  <si>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</si>
  <si>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</si>
  <si>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</si>
  <si>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</si>
  <si>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</si>
  <si>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</si>
  <si>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</si>
  <si>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</si>
  <si>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</si>
  <si>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</si>
  <si>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</si>
  <si>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</si>
  <si>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</si>
  <si>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</si>
  <si>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</si>
  <si>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</si>
  <si>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</si>
  <si>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</si>
  <si>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</si>
  <si>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</si>
  <si>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</si>
  <si>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</si>
  <si>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</si>
  <si>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</si>
  <si>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</si>
  <si>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</si>
  <si>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</si>
  <si>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</si>
  <si>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</si>
  <si>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</si>
  <si>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</si>
  <si>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</si>
  <si>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</si>
  <si>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</si>
  <si>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</si>
  <si>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</si>
  <si>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</si>
  <si>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</si>
  <si>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</si>
  <si>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</si>
  <si>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</si>
  <si>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</si>
  <si>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</si>
  <si>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</si>
  <si>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</si>
  <si>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</si>
  <si>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</si>
  <si>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</si>
  <si>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</si>
  <si>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</si>
  <si>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</si>
  <si>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</si>
  <si>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</si>
  <si>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</si>
  <si>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</si>
  <si>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</si>
  <si>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</si>
  <si>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</si>
  <si>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</si>
  <si>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</si>
  <si>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</si>
  <si>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</si>
  <si>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</si>
  <si>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</si>
  <si>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</si>
  <si>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</si>
  <si>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</si>
  <si>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</si>
  <si>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</si>
  <si>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</si>
  <si>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</si>
  <si>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</si>
  <si>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</si>
  <si>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</si>
  <si>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</si>
  <si>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</si>
  <si>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</si>
  <si>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</si>
  <si>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</si>
  <si>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</si>
  <si>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</si>
  <si>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</si>
  <si>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</si>
  <si>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</si>
  <si>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</si>
  <si>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</si>
  <si>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</si>
  <si>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</si>
  <si>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</si>
  <si>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</si>
  <si>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</si>
  <si>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</si>
  <si>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</si>
  <si>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</si>
  <si>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</si>
  <si>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</si>
  <si>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</si>
  <si>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</si>
  <si>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</si>
  <si>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</si>
  <si>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</si>
  <si>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</si>
  <si>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</si>
  <si>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</si>
  <si>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</si>
  <si>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</si>
  <si>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</si>
  <si>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</si>
  <si>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</si>
  <si>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</si>
  <si>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</si>
  <si>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</si>
  <si>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</si>
  <si>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</si>
  <si>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</si>
  <si>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</si>
  <si>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</si>
  <si>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</si>
  <si>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</si>
  <si>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</si>
  <si>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</si>
  <si>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</si>
  <si>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</si>
  <si>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</si>
  <si>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</si>
  <si>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</si>
  <si>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</si>
  <si>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</si>
  <si>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</si>
  <si>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</si>
  <si>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</si>
  <si>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</si>
  <si>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</si>
  <si>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</si>
  <si>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</si>
  <si>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</si>
  <si>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</si>
  <si>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</si>
  <si>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</si>
  <si>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</si>
  <si>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</si>
  <si>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</si>
  <si>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</si>
  <si>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</si>
  <si>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</si>
  <si>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</si>
  <si>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</si>
  <si>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</si>
  <si>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</si>
  <si>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</si>
  <si>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</si>
  <si>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</si>
  <si>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</si>
  <si>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</si>
  <si>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</si>
  <si>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</si>
  <si>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</si>
  <si>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</si>
  <si>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</si>
  <si>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</si>
  <si>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</si>
  <si>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</si>
  <si>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</si>
  <si>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</si>
  <si>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</si>
  <si>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</si>
  <si>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</si>
  <si>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</si>
  <si>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</si>
  <si>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</si>
  <si>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</si>
  <si>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</si>
  <si>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</si>
  <si>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</si>
  <si>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</si>
  <si>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</si>
  <si>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</si>
  <si>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</si>
  <si>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</si>
  <si>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</si>
  <si>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</si>
  <si>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</si>
  <si>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</si>
  <si>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</si>
  <si>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</si>
  <si>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</si>
  <si>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</si>
  <si>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</si>
  <si>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</si>
  <si>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</si>
  <si>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</si>
  <si>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</si>
  <si>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</si>
  <si>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</si>
  <si>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</si>
  <si>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</si>
  <si>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</si>
  <si>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</si>
  <si>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</si>
  <si>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</si>
  <si>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</si>
  <si>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</si>
  <si>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</si>
  <si>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</si>
  <si>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</si>
  <si>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</si>
  <si>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</si>
  <si>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</si>
  <si>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</si>
  <si>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</si>
  <si>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</si>
  <si>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</si>
  <si>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</si>
  <si>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</si>
  <si>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</si>
  <si>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</si>
  <si>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</si>
  <si>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</si>
  <si>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</si>
  <si>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</si>
  <si>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</si>
  <si>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</si>
  <si>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</si>
  <si>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</si>
  <si>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</si>
  <si>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</si>
  <si>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</si>
  <si>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</si>
  <si>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</si>
  <si>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</si>
  <si>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</si>
  <si>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</si>
  <si>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</si>
  <si>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</si>
  <si>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</si>
  <si>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</si>
  <si>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</si>
  <si>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</si>
  <si>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</si>
  <si>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</si>
  <si>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</si>
  <si>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</si>
  <si>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</si>
  <si>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</si>
  <si>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</si>
  <si>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</si>
  <si>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</si>
  <si>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</si>
  <si>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</si>
  <si>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</si>
  <si>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</si>
  <si>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</si>
  <si>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</si>
  <si>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</si>
  <si>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</si>
  <si>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</si>
  <si>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</si>
  <si>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</si>
  <si>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</si>
  <si>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</si>
  <si>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</si>
  <si>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</si>
  <si>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</si>
  <si>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</si>
  <si>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</si>
  <si>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</si>
  <si>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</si>
  <si>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</si>
  <si>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</si>
  <si>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</si>
  <si>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</si>
  <si>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</si>
  <si>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</si>
  <si>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</si>
  <si>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</si>
  <si>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</si>
  <si>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</si>
  <si>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</si>
  <si>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</si>
  <si>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</si>
  <si>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</si>
  <si>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</si>
  <si>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</si>
  <si>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</si>
  <si>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</si>
  <si>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</si>
  <si>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</si>
  <si>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</si>
  <si>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</si>
  <si>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</si>
  <si>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</si>
  <si>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</si>
  <si>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</si>
  <si>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</si>
  <si>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</si>
  <si>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</si>
  <si>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</si>
  <si>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</si>
  <si>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</si>
  <si>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</si>
  <si>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</si>
  <si>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</si>
  <si>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</si>
  <si>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</si>
  <si>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</si>
  <si>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</si>
  <si>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</si>
  <si>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</si>
  <si>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</si>
  <si>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</si>
  <si>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</si>
  <si>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</si>
  <si>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</si>
  <si>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</si>
  <si>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</si>
  <si>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</si>
  <si>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</si>
  <si>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</si>
  <si>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</si>
  <si>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</si>
  <si>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</si>
  <si>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</si>
  <si>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</si>
  <si>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</si>
  <si>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</si>
  <si>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</si>
  <si>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</si>
  <si>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</si>
  <si>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</si>
  <si>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</si>
  <si>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</si>
  <si>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</si>
  <si>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</si>
  <si>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</si>
  <si>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</si>
  <si>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</si>
  <si>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</si>
  <si>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</si>
  <si>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</si>
  <si>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</si>
  <si>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</si>
  <si>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</si>
  <si>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</si>
  <si>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</si>
  <si>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</si>
  <si>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</si>
  <si>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</si>
  <si>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</si>
  <si>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</si>
  <si>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</si>
  <si>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</si>
  <si>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</si>
  <si>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</si>
  <si>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</si>
  <si>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</si>
  <si>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</si>
  <si>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</si>
  <si>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</si>
  <si>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</si>
  <si>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</si>
  <si>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</si>
  <si>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</si>
  <si>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</si>
  <si>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</si>
  <si>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</si>
  <si>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</si>
  <si>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</si>
  <si>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</si>
  <si>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</si>
  <si>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</si>
  <si>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</si>
  <si>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</si>
  <si>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</si>
  <si>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</si>
  <si>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</si>
  <si>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</si>
  <si>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</si>
  <si>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</si>
  <si>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</si>
  <si>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</si>
  <si>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</si>
  <si>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</si>
  <si>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</si>
  <si>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</si>
  <si>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</si>
  <si>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</si>
  <si>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</si>
  <si>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</si>
  <si>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</si>
  <si>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</si>
  <si>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</si>
  <si>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</si>
  <si>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</si>
  <si>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</si>
  <si>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</si>
  <si>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</si>
  <si>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</si>
  <si>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</si>
  <si>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</si>
  <si>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</si>
  <si>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</si>
  <si>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</si>
  <si>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</si>
  <si>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</si>
  <si>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</si>
  <si>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</si>
  <si>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</si>
  <si>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</si>
  <si>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</si>
  <si>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</si>
  <si>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</si>
  <si>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</si>
  <si>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</si>
  <si>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</si>
  <si>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</si>
  <si>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</si>
  <si>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</si>
  <si>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</si>
  <si>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</si>
  <si>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</si>
  <si>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</si>
  <si>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</si>
  <si>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</si>
  <si>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</si>
  <si>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</si>
  <si>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</si>
  <si>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</si>
  <si>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</si>
  <si>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</si>
  <si>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</si>
  <si>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</si>
  <si>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</si>
  <si>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</si>
  <si>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</si>
  <si>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</si>
  <si>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</si>
  <si>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</si>
  <si>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</si>
  <si>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</si>
  <si>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</si>
  <si>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</si>
  <si>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</si>
  <si>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</si>
  <si>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</si>
  <si>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</si>
  <si>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</si>
  <si>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</si>
  <si>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</si>
  <si>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</si>
  <si>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</si>
  <si>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</si>
  <si>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</si>
  <si>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</si>
  <si>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</si>
  <si>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</si>
  <si>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</si>
  <si>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</si>
  <si>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</si>
  <si>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</si>
  <si>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</si>
  <si>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</si>
  <si>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</si>
  <si>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</si>
  <si>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</si>
  <si>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</si>
  <si>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</si>
  <si>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</si>
  <si>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</si>
  <si>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</si>
  <si>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</si>
  <si>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</si>
  <si>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</si>
  <si>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</si>
  <si>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</si>
  <si>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</si>
  <si>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</si>
  <si>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</si>
  <si>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</si>
  <si>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</si>
  <si>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</si>
  <si>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</si>
  <si>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</si>
  <si>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</si>
  <si>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</si>
  <si>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</si>
  <si>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</si>
  <si>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</si>
  <si>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</si>
  <si>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</si>
  <si>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</si>
  <si>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</si>
  <si>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</si>
  <si>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</si>
  <si>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</si>
  <si>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</si>
  <si>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</si>
  <si>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</si>
  <si>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</si>
  <si>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</si>
  <si>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</si>
  <si>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</si>
  <si>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</si>
  <si>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</si>
  <si>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</si>
  <si>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</si>
  <si>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</si>
  <si>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</si>
  <si>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</si>
  <si>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</si>
  <si>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</si>
  <si>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</si>
  <si>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</si>
  <si>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</si>
  <si>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</si>
  <si>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</si>
  <si>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</si>
  <si>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</si>
  <si>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</si>
  <si>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</si>
  <si>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</si>
  <si>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</si>
  <si>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</si>
  <si>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</si>
  <si>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</si>
  <si>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</si>
  <si>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</si>
  <si>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</si>
  <si>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</si>
  <si>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</si>
  <si>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</si>
  <si>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</si>
  <si>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</si>
  <si>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</si>
  <si>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</si>
  <si>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</si>
  <si>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</si>
  <si>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</si>
  <si>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</si>
  <si>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</si>
  <si>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</si>
  <si>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</si>
  <si>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</si>
  <si>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</si>
  <si>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</si>
  <si>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</si>
  <si>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</si>
  <si>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</si>
  <si>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</si>
  <si>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</si>
  <si>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</si>
  <si>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</si>
  <si>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</si>
  <si>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</si>
  <si>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</si>
  <si>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</si>
  <si>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</si>
  <si>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</si>
  <si>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</si>
  <si>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</si>
  <si>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</si>
  <si>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</si>
  <si>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</si>
  <si>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</si>
  <si>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</si>
  <si>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</si>
  <si>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</si>
  <si>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</si>
  <si>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</si>
  <si>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</si>
  <si>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</si>
  <si>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</si>
  <si>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</si>
  <si>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</si>
  <si>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</si>
  <si>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</si>
  <si>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</si>
  <si>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</si>
  <si>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</si>
  <si>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</si>
  <si>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</si>
  <si>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</si>
  <si>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</si>
  <si>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</si>
  <si>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</si>
  <si>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</si>
  <si>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</si>
  <si>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</si>
  <si>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</si>
  <si>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</si>
  <si>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</si>
  <si>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</si>
  <si>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</si>
  <si>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</si>
  <si>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</si>
  <si>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</si>
  <si>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</si>
  <si>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</si>
  <si>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</si>
  <si>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</si>
  <si>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</si>
  <si>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</si>
  <si>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</si>
  <si>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</si>
  <si>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</si>
  <si>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</si>
  <si>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</si>
  <si>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</si>
  <si>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</si>
  <si>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</si>
  <si>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</si>
  <si>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</si>
  <si>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</si>
  <si>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</si>
  <si>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</si>
  <si>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</si>
  <si>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</si>
  <si>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</si>
  <si>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</si>
  <si>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</si>
  <si>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</si>
  <si>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</si>
  <si>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</si>
  <si>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</si>
  <si>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</si>
  <si>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</si>
  <si>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</si>
  <si>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</si>
  <si>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</si>
  <si>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</si>
  <si>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</si>
  <si>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</si>
  <si>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</si>
  <si>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</si>
  <si>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</si>
  <si>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</si>
  <si>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</si>
  <si>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</si>
  <si>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</si>
  <si>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</si>
  <si>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</si>
  <si>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</si>
  <si>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</si>
  <si>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</si>
  <si>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</si>
  <si>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</si>
  <si>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</si>
  <si>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</si>
  <si>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</si>
  <si>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</si>
  <si>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</si>
  <si>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</si>
  <si>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</si>
  <si>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</si>
  <si>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</si>
  <si>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</si>
  <si>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</si>
  <si>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</si>
  <si>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</si>
  <si>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</si>
  <si>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</si>
  <si>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</si>
  <si>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</si>
  <si>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</si>
  <si>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</si>
  <si>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</si>
  <si>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</si>
  <si>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</si>
  <si>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</si>
  <si>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</si>
  <si>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</si>
  <si>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</si>
  <si>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</si>
  <si>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</si>
  <si>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</si>
  <si>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</si>
  <si>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</si>
  <si>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</si>
  <si>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</si>
  <si>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</si>
  <si>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</si>
  <si>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</si>
  <si>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</si>
  <si>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</si>
  <si>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</si>
  <si>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</si>
  <si>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</si>
  <si>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</si>
  <si>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</si>
  <si>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</si>
  <si>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</si>
  <si>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</si>
  <si>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</si>
  <si>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</si>
  <si>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</si>
  <si>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</si>
  <si>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</si>
  <si>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</si>
  <si>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</si>
  <si>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</si>
  <si>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</si>
  <si>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</si>
  <si>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</si>
  <si>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</si>
  <si>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</si>
  <si>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</si>
  <si>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</si>
  <si>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</si>
  <si>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</si>
  <si>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</si>
  <si>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</si>
  <si>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</si>
  <si>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</si>
  <si>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</si>
  <si>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</si>
  <si>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</si>
  <si>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</si>
  <si>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</si>
  <si>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</si>
  <si>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</si>
  <si>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</si>
  <si>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</si>
  <si>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</si>
  <si>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</si>
  <si>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</si>
  <si>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</si>
  <si>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</si>
  <si>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</si>
  <si>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</si>
  <si>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</si>
  <si>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</si>
  <si>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</si>
  <si>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</si>
  <si>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</si>
  <si>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</si>
  <si>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</si>
  <si>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</si>
  <si>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</si>
  <si>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</si>
  <si>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</si>
  <si>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</si>
  <si>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</si>
  <si>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</si>
  <si>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</si>
  <si>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</si>
  <si>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</si>
  <si>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</si>
  <si>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</si>
  <si>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</si>
  <si>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</si>
  <si>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</si>
  <si>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</si>
  <si>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</si>
  <si>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</si>
  <si>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</si>
  <si>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</si>
  <si>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</si>
  <si>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</si>
  <si>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</si>
  <si>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</si>
  <si>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</si>
  <si>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</si>
  <si>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</si>
  <si>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</si>
  <si>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</si>
  <si>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</si>
  <si>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</si>
  <si>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</si>
  <si>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</si>
  <si>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</si>
  <si>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</si>
  <si>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</si>
  <si>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</si>
  <si>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</si>
  <si>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</si>
  <si>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</si>
  <si>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</si>
  <si>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</si>
  <si>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</si>
  <si>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</si>
  <si>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</si>
  <si>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</si>
  <si>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</si>
  <si>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</si>
  <si>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</si>
  <si>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</si>
  <si>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</si>
  <si>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</si>
  <si>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</si>
  <si>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</si>
  <si>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</si>
  <si>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</si>
  <si>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</si>
  <si>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</si>
  <si>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</si>
  <si>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</si>
  <si>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</si>
  <si>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</si>
  <si>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</si>
  <si>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</si>
  <si>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</si>
  <si>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</si>
  <si>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</si>
  <si>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</si>
  <si>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</si>
  <si>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</si>
  <si>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</si>
  <si>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</si>
  <si>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</si>
  <si>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</si>
  <si>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</si>
  <si>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</si>
  <si>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</si>
  <si>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</si>
  <si>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</si>
  <si>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</si>
  <si>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</si>
  <si>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</si>
  <si>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</si>
  <si>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</si>
  <si>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</si>
  <si>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</si>
  <si>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</si>
  <si>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</si>
  <si>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</si>
  <si>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</si>
  <si>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</si>
  <si>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</si>
  <si>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</si>
  <si>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</si>
  <si>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</si>
  <si>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</si>
  <si>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</si>
  <si>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</si>
  <si>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</si>
  <si>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</si>
  <si>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</si>
  <si>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</si>
  <si>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</si>
  <si>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</si>
  <si>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</si>
  <si>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</si>
  <si>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</si>
  <si>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</si>
  <si>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</si>
  <si>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</si>
  <si>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</si>
  <si>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</si>
  <si>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</si>
  <si>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</si>
  <si>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</si>
  <si>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</si>
  <si>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</si>
  <si>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</si>
  <si>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</si>
  <si>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</si>
  <si>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</si>
  <si>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</si>
  <si>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</si>
  <si>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</si>
  <si>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</si>
  <si>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</si>
  <si>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</si>
  <si>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</si>
  <si>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</si>
  <si>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</si>
  <si>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</si>
  <si>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</si>
  <si>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</si>
  <si>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</si>
  <si>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</si>
  <si>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</si>
  <si>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</si>
  <si>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</si>
  <si>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</si>
  <si>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</si>
  <si>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</si>
  <si>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</si>
  <si>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</si>
  <si>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</si>
  <si>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</si>
  <si>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</si>
  <si>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</si>
  <si>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</si>
  <si>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</si>
  <si>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</si>
  <si>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</si>
  <si>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</si>
  <si>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</si>
  <si>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</si>
  <si>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</si>
  <si>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</si>
  <si>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</si>
  <si>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</si>
  <si>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</si>
  <si>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</si>
  <si>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</si>
  <si>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</si>
  <si>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</si>
  <si>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</si>
  <si>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</si>
  <si>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</si>
  <si>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</si>
  <si>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</si>
  <si>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</si>
  <si>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</si>
  <si>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</si>
  <si>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</si>
  <si>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</si>
  <si>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</si>
  <si>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</si>
  <si>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</si>
  <si>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</si>
  <si>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</si>
  <si>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</si>
  <si>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</si>
  <si>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</si>
  <si>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</si>
  <si>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</si>
  <si>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</si>
  <si>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</si>
  <si>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</si>
  <si>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</si>
  <si>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</si>
  <si>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</si>
  <si>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</si>
  <si>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</si>
  <si>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</si>
  <si>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</si>
  <si>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</si>
  <si>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</si>
  <si>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</si>
  <si>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</si>
  <si>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</si>
  <si>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</si>
  <si>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</si>
  <si>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</si>
  <si>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</si>
  <si>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</si>
  <si>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</si>
  <si>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</si>
  <si>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</si>
  <si>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</si>
  <si>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</si>
  <si>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</si>
  <si>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</si>
  <si>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</si>
  <si>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</si>
  <si>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</si>
  <si>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</si>
  <si>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</si>
  <si>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</si>
  <si>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</si>
  <si>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</si>
  <si>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</si>
  <si>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</si>
  <si>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</si>
  <si>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</si>
  <si>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</si>
  <si>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</si>
  <si>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</si>
  <si>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</si>
  <si>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</si>
  <si>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</si>
  <si>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</si>
  <si>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</si>
  <si>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</si>
  <si>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</si>
  <si>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</si>
  <si>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</si>
  <si>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</si>
  <si>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</si>
  <si>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</si>
  <si>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</si>
  <si>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</si>
  <si>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</si>
  <si>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</si>
  <si>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</si>
  <si>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</si>
  <si>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</si>
  <si>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</si>
  <si>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</si>
  <si>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</si>
  <si>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</si>
  <si>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</si>
  <si>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</si>
  <si>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</si>
  <si>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</si>
  <si>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</si>
  <si>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</si>
  <si>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</si>
  <si>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</si>
  <si>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</si>
  <si>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</si>
  <si>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</si>
  <si>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</si>
  <si>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</si>
  <si>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</si>
  <si>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</si>
  <si>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</si>
  <si>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</si>
  <si>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</si>
  <si>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</si>
  <si>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</si>
  <si>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</si>
  <si>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</si>
  <si>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</si>
  <si>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</si>
  <si>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</si>
  <si>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</si>
  <si>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</si>
  <si>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</si>
  <si>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</si>
  <si>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</si>
  <si>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</si>
  <si>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</si>
  <si>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</si>
  <si>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</si>
  <si>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</si>
  <si>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</si>
  <si>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</si>
  <si>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</si>
  <si>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</si>
  <si>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</si>
  <si>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</si>
  <si>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</si>
  <si>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</si>
  <si>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</si>
  <si>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</si>
  <si>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</si>
  <si>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</si>
  <si>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</si>
  <si>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</si>
  <si>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</si>
  <si>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</si>
  <si>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</si>
  <si>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</si>
  <si>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</si>
  <si>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</si>
  <si>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</si>
  <si>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</si>
  <si>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</si>
  <si>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</si>
  <si>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</si>
  <si>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</si>
  <si>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</si>
  <si>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</si>
  <si>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</si>
  <si>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</si>
  <si>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</si>
  <si>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</si>
  <si>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</si>
  <si>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</si>
  <si>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</si>
  <si>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</si>
  <si>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</si>
  <si>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</si>
  <si>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</si>
  <si>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</si>
  <si>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</si>
  <si>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</si>
  <si>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</si>
  <si>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</si>
  <si>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</si>
  <si>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</si>
  <si>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</si>
  <si>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</si>
  <si>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</si>
  <si>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</si>
  <si>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</si>
  <si>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</si>
  <si>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</si>
  <si>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</si>
  <si>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</si>
  <si>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</si>
  <si>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</si>
  <si>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</si>
  <si>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</si>
  <si>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</si>
  <si>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</si>
  <si>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</si>
  <si>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</si>
  <si>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</si>
  <si>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</si>
  <si>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</si>
  <si>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</si>
  <si>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</si>
  <si>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</si>
  <si>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</si>
  <si>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</si>
  <si>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</si>
  <si>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</si>
  <si>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</si>
  <si>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</si>
  <si>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</si>
  <si>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</si>
  <si>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</si>
  <si>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</si>
  <si>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</si>
  <si>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</si>
  <si>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</si>
  <si>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</si>
  <si>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</si>
  <si>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</si>
  <si>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</si>
  <si>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</si>
  <si>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</si>
  <si>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</si>
  <si>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</si>
  <si>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</si>
  <si>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</si>
  <si>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</si>
  <si>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</si>
  <si>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</si>
  <si>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</si>
  <si>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</si>
  <si>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</si>
  <si>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</si>
  <si>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</si>
  <si>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</si>
  <si>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</si>
  <si>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</si>
  <si>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</si>
  <si>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</si>
  <si>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</si>
  <si>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</si>
  <si>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</si>
  <si>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</si>
  <si>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</si>
  <si>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</si>
  <si>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</si>
  <si>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</si>
  <si>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</si>
  <si>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</si>
  <si>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</si>
  <si>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</si>
  <si>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</si>
  <si>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</si>
  <si>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</si>
  <si>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</si>
  <si>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</si>
  <si>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</si>
  <si>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</si>
  <si>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</si>
  <si>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</si>
  <si>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</si>
  <si>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</si>
  <si>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</si>
  <si>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</si>
  <si>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</si>
  <si>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</si>
  <si>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</si>
  <si>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</si>
  <si>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</si>
  <si>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</si>
  <si>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</si>
  <si>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</si>
  <si>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</si>
  <si>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</si>
  <si>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</si>
  <si>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</si>
  <si>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</si>
  <si>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</si>
  <si>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</si>
  <si>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</si>
  <si>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</si>
  <si>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</si>
  <si>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</si>
  <si>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</si>
  <si>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</si>
  <si>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</si>
  <si>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</si>
  <si>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</si>
  <si>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</si>
  <si>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</si>
  <si>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</si>
  <si>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</si>
  <si>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</si>
  <si>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</si>
  <si>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</si>
  <si>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</si>
  <si>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</si>
  <si>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</si>
  <si>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</si>
  <si>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</si>
  <si>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</si>
  <si>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</si>
  <si>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</si>
  <si>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</si>
  <si>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</si>
  <si>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</si>
  <si>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</si>
  <si>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</si>
  <si>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</si>
  <si>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</si>
  <si>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</si>
  <si>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</si>
  <si>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</si>
  <si>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</si>
  <si>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</si>
  <si>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</si>
  <si>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</si>
  <si>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</si>
  <si>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</si>
  <si>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</si>
  <si>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</si>
  <si>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</si>
  <si>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</si>
  <si>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</si>
  <si>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</si>
  <si>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</si>
  <si>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</si>
  <si>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</si>
  <si>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</si>
  <si>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</si>
  <si>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</si>
  <si>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</si>
  <si>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</si>
  <si>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</si>
  <si>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</si>
  <si>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</si>
  <si>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</si>
  <si>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</si>
  <si>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</si>
  <si>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</si>
  <si>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</si>
  <si>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</si>
  <si>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</si>
  <si>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</si>
  <si>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</si>
  <si>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</si>
  <si>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</si>
  <si>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</si>
  <si>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</si>
  <si>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</si>
  <si>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</si>
  <si>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</si>
  <si>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</si>
  <si>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</si>
  <si>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</si>
  <si>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</si>
  <si>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</si>
  <si>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</si>
  <si>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</si>
  <si>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</si>
  <si>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</si>
  <si>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</si>
  <si>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</si>
  <si>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</si>
  <si>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</si>
  <si>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</si>
  <si>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</si>
  <si>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</si>
  <si>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</si>
  <si>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</si>
  <si>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</si>
  <si>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</si>
  <si>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</si>
  <si>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</si>
  <si>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</si>
  <si>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</si>
  <si>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</si>
  <si>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</si>
  <si>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</si>
  <si>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</si>
  <si>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</si>
  <si>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</si>
  <si>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</si>
  <si>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</si>
  <si>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</si>
  <si>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</si>
  <si>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</si>
  <si>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</si>
  <si>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</si>
  <si>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</si>
  <si>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</si>
  <si>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</si>
  <si>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</si>
  <si>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</si>
  <si>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</si>
  <si>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</si>
  <si>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</si>
  <si>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</si>
  <si>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</si>
  <si>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</si>
  <si>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</si>
  <si>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</si>
  <si>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</si>
  <si>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</si>
  <si>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</si>
  <si>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</si>
  <si>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</si>
  <si>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</si>
  <si>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</si>
  <si>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</si>
  <si>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</si>
  <si>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</si>
  <si>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</si>
  <si>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</si>
  <si>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</si>
  <si>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</si>
  <si>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</si>
  <si>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</si>
  <si>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</si>
  <si>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</si>
  <si>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</si>
  <si>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</si>
  <si>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</si>
  <si>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</si>
  <si>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</si>
  <si>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</si>
  <si>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</si>
  <si>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</si>
  <si>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</si>
  <si>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</si>
  <si>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</si>
  <si>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</si>
  <si>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</si>
  <si>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</si>
  <si>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</si>
  <si>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</si>
  <si>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</si>
  <si>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</si>
  <si>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</si>
  <si>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</si>
  <si>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</si>
  <si>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</si>
  <si>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</si>
  <si>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</si>
  <si>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</si>
  <si>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</si>
  <si>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</si>
  <si>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</si>
  <si>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</si>
  <si>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</si>
  <si>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</si>
  <si>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</si>
  <si>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</si>
  <si>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</si>
  <si>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</si>
  <si>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</si>
  <si>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</si>
  <si>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</si>
  <si>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</si>
  <si>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</si>
  <si>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</si>
  <si>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</si>
  <si>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</si>
  <si>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</si>
  <si>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</si>
  <si>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</si>
  <si>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</si>
  <si>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</si>
  <si>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</si>
  <si>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</si>
  <si>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</si>
  <si>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</si>
  <si>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</si>
  <si>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</si>
  <si>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</si>
  <si>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</si>
  <si>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</si>
  <si>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</si>
  <si>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</si>
  <si>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</si>
  <si>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</si>
  <si>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</si>
  <si>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</si>
  <si>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</si>
  <si>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</si>
  <si>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</si>
  <si>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</si>
  <si>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</si>
  <si>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</si>
  <si>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</si>
  <si>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</si>
  <si>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</si>
  <si>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</si>
  <si>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</si>
  <si>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</si>
  <si>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</si>
  <si>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</si>
  <si>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</si>
  <si>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</si>
  <si>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</si>
  <si>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</si>
  <si>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</si>
  <si>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</si>
  <si>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</si>
  <si>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</si>
  <si>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</si>
  <si>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</si>
  <si>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</si>
  <si>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</si>
  <si>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</si>
  <si>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</si>
  <si>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</si>
  <si>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</si>
  <si>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</si>
  <si>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</si>
  <si>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</si>
  <si>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</si>
  <si>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</si>
  <si>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</si>
  <si>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</si>
  <si>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</si>
  <si>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</si>
  <si>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</si>
  <si>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</si>
  <si>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</si>
  <si>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</si>
  <si>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</si>
  <si>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</si>
  <si>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</si>
  <si>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</si>
  <si>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</si>
  <si>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</si>
  <si>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</si>
  <si>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</si>
  <si>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</si>
  <si>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</si>
  <si>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</si>
  <si>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</si>
  <si>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</si>
  <si>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</si>
  <si>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</si>
  <si>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</si>
  <si>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</si>
  <si>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</si>
  <si>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</si>
  <si>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</si>
  <si>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</si>
  <si>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</si>
  <si>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</si>
  <si>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</si>
  <si>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</si>
  <si>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</si>
  <si>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</si>
  <si>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</si>
  <si>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</si>
  <si>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</si>
  <si>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</si>
  <si>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</si>
  <si>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</si>
  <si>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</si>
  <si>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</si>
  <si>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</si>
  <si>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</si>
  <si>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</si>
  <si>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</si>
  <si>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</si>
  <si>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</si>
  <si>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</si>
  <si>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</si>
  <si>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</si>
  <si>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</si>
  <si>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</si>
  <si>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</si>
  <si>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</si>
  <si>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</si>
  <si>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</si>
  <si>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</si>
  <si>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</si>
  <si>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</si>
  <si>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</si>
  <si>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</si>
  <si>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</si>
  <si>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</si>
  <si>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</si>
  <si>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</si>
  <si>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</si>
  <si>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</si>
  <si>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</si>
  <si>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</si>
  <si>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</si>
  <si>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</si>
  <si>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</si>
  <si>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</si>
  <si>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</si>
  <si>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</si>
  <si>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</si>
  <si>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</si>
  <si>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</si>
  <si>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</si>
  <si>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</si>
  <si>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</si>
  <si>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</si>
  <si>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</si>
  <si>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</si>
  <si>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</si>
  <si>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</si>
  <si>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</si>
  <si>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</si>
  <si>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</si>
  <si>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</si>
  <si>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</si>
  <si>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</si>
  <si>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</si>
  <si>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</si>
  <si>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</si>
  <si>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</si>
  <si>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</si>
  <si>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</si>
  <si>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</si>
  <si>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</si>
  <si>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</si>
  <si>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</si>
  <si>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</si>
  <si>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</si>
  <si>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</si>
  <si>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</si>
  <si>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</si>
  <si>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</si>
  <si>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</si>
  <si>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</si>
  <si>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</si>
  <si>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</si>
  <si>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</si>
  <si>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</si>
  <si>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</si>
  <si>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</si>
  <si>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</si>
  <si>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</si>
  <si>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</si>
  <si>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</si>
  <si>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</si>
  <si>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</si>
  <si>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</si>
  <si>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</si>
  <si>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</si>
  <si>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</si>
  <si>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</si>
  <si>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</si>
  <si>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</si>
  <si>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</si>
  <si>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</si>
  <si>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</si>
  <si>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</si>
  <si>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</si>
  <si>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</si>
  <si>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</si>
  <si>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</si>
  <si>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</si>
  <si>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</si>
  <si>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</si>
  <si>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</si>
  <si>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</si>
  <si>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</si>
  <si>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</si>
  <si>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</si>
  <si>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</si>
  <si>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</si>
  <si>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</si>
  <si>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</si>
  <si>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</si>
  <si>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</si>
  <si>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</si>
  <si>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</si>
  <si>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</si>
  <si>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</si>
  <si>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</si>
  <si>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</si>
  <si>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</si>
  <si>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</si>
  <si>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</si>
  <si>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</si>
  <si>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</si>
  <si>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</si>
  <si>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</si>
  <si>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</si>
  <si>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</si>
  <si>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</si>
  <si>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</si>
  <si>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</si>
  <si>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</si>
  <si>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</si>
  <si>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</si>
  <si>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</si>
  <si>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</si>
  <si>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</si>
  <si>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</si>
  <si>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</si>
  <si>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</si>
  <si>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</si>
  <si>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</si>
  <si>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</si>
  <si>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</si>
  <si>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</si>
  <si>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</si>
  <si>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</si>
  <si>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</si>
  <si>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</si>
  <si>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</si>
  <si>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</si>
  <si>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</si>
  <si>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</si>
  <si>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</si>
  <si>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</si>
  <si>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</si>
  <si>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</si>
  <si>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</si>
  <si>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</si>
  <si>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</si>
  <si>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</si>
  <si>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</si>
  <si>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</si>
  <si>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</si>
  <si>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</si>
  <si>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</si>
  <si>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</si>
  <si>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</si>
  <si>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</si>
  <si>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</si>
  <si>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</si>
  <si>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</si>
  <si>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</si>
  <si>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</si>
  <si>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</si>
  <si>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</si>
  <si>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</si>
  <si>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</si>
  <si>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</si>
  <si>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</si>
  <si>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</si>
  <si>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</si>
  <si>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</si>
  <si>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</si>
  <si>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</si>
  <si>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</si>
  <si>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</si>
  <si>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</si>
  <si>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</si>
  <si>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</si>
  <si>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</si>
  <si>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</si>
  <si>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</si>
  <si>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</si>
  <si>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</si>
  <si>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</si>
  <si>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</si>
  <si>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</si>
  <si>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</si>
  <si>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</si>
  <si>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</si>
  <si>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</si>
  <si>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</si>
  <si>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</si>
  <si>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</si>
  <si>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</si>
  <si>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</si>
  <si>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</si>
  <si>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</si>
  <si>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</si>
  <si>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</si>
  <si>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</si>
  <si>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</si>
  <si>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</si>
  <si>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</si>
  <si>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</si>
  <si>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</si>
  <si>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</si>
  <si>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</si>
  <si>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</si>
  <si>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</si>
  <si>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</si>
  <si>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</si>
  <si>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</si>
  <si>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</si>
  <si>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</si>
  <si>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</si>
  <si>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</si>
  <si>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</si>
  <si>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</si>
  <si>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</si>
  <si>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</si>
  <si>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</si>
  <si>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</si>
  <si>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</si>
  <si>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</si>
  <si>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</si>
  <si>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</si>
  <si>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</si>
  <si>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</si>
  <si>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</si>
  <si>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</si>
  <si>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</si>
  <si>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</si>
  <si>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</si>
  <si>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</si>
  <si>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</si>
  <si>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</si>
  <si>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</si>
  <si>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</si>
  <si>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</si>
  <si>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</si>
  <si>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</si>
  <si>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</si>
  <si>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</si>
  <si>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</si>
  <si>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</si>
  <si>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</si>
  <si>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</si>
  <si>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</si>
  <si>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</si>
  <si>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</si>
  <si>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</si>
  <si>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</si>
  <si>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</si>
  <si>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</si>
  <si>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</si>
  <si>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</si>
  <si>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</si>
  <si>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</si>
  <si>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</si>
  <si>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</si>
  <si>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</si>
  <si>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</si>
  <si>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</si>
  <si>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</si>
  <si>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</si>
  <si>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</si>
  <si>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</si>
  <si>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</si>
  <si>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</si>
  <si>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</si>
  <si>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</si>
  <si>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</si>
  <si>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</si>
  <si>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</si>
  <si>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</si>
  <si>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</si>
  <si>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</si>
  <si>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</si>
  <si>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</si>
  <si>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</si>
  <si>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</si>
  <si>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</si>
  <si>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</si>
  <si>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</si>
  <si>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</si>
  <si>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</si>
  <si>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</si>
  <si>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</si>
  <si>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</si>
  <si>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</si>
  <si>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</si>
  <si>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</si>
  <si>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</si>
  <si>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</si>
  <si>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</si>
  <si>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</si>
  <si>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</si>
  <si>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</si>
  <si>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</si>
  <si>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</si>
  <si>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</si>
  <si>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</si>
  <si>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</si>
  <si>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</si>
  <si>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</si>
  <si>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</si>
  <si>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</si>
  <si>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</si>
  <si>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</si>
  <si>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</si>
  <si>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</si>
  <si>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</si>
  <si>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</si>
  <si>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</si>
  <si>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</si>
  <si>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</si>
  <si>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</si>
  <si>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</si>
  <si>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</si>
  <si>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</si>
  <si>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</si>
  <si>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</si>
  <si>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</si>
  <si>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</si>
  <si>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</si>
  <si>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</si>
  <si>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</si>
  <si>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</si>
  <si>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</si>
  <si>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</si>
  <si>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</si>
  <si>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</si>
  <si>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</si>
  <si>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</si>
  <si>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</si>
  <si>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</si>
  <si>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</si>
  <si>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</si>
  <si>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</si>
  <si>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</si>
  <si>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</si>
  <si>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</si>
  <si>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</si>
  <si>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</si>
  <si>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</si>
  <si>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</si>
  <si>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</si>
  <si>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</si>
  <si>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</si>
  <si>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</si>
  <si>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</si>
  <si>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</si>
  <si>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</si>
  <si>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</si>
  <si>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</si>
  <si>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</si>
  <si>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</si>
  <si>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</si>
  <si>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</si>
  <si>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</si>
  <si>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</si>
  <si>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</si>
  <si>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</si>
  <si>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</si>
  <si>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</si>
  <si>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</si>
  <si>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</si>
  <si>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</si>
  <si>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</si>
  <si>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</si>
  <si>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</si>
  <si>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</si>
  <si>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</si>
  <si>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</si>
  <si>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</si>
  <si>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</si>
  <si>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</si>
  <si>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</si>
  <si>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</si>
  <si>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</si>
  <si>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</si>
  <si>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</si>
  <si>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</si>
  <si>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</si>
  <si>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</si>
  <si>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</si>
  <si>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</si>
  <si>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</si>
  <si>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</si>
  <si>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</si>
  <si>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</si>
  <si>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</si>
  <si>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</si>
  <si>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</si>
  <si>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</si>
  <si>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</si>
  <si>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</si>
  <si>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</si>
  <si>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</si>
  <si>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</si>
  <si>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</si>
  <si>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</si>
  <si>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</si>
  <si>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</si>
  <si>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</si>
  <si>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</si>
  <si>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</si>
  <si>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</si>
  <si>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</si>
  <si>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</si>
  <si>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</si>
  <si>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</si>
  <si>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</si>
  <si>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</si>
  <si>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</si>
  <si>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</si>
  <si>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</si>
  <si>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</si>
  <si>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</si>
  <si>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</si>
  <si>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</si>
  <si>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</si>
  <si>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</si>
  <si>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</si>
  <si>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</si>
  <si>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</si>
  <si>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</si>
  <si>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</si>
  <si>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</si>
  <si>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</si>
  <si>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</si>
  <si>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</si>
  <si>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</si>
  <si>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</si>
  <si>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</si>
  <si>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</si>
  <si>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</si>
  <si>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</si>
  <si>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</si>
  <si>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</si>
  <si>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</si>
  <si>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</si>
  <si>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</si>
  <si>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</si>
  <si>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</si>
  <si>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</si>
  <si>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</si>
  <si>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</si>
  <si>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</si>
  <si>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</si>
  <si>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</si>
  <si>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</si>
  <si>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</si>
  <si>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</si>
  <si>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</si>
  <si>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</si>
  <si>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</si>
  <si>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</si>
  <si>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</si>
  <si>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</si>
  <si>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</si>
  <si>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</si>
  <si>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</si>
  <si>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</si>
  <si>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</si>
  <si>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</si>
  <si>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</si>
  <si>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</si>
  <si>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</si>
  <si>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</si>
  <si>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</si>
  <si>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</si>
  <si>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</si>
  <si>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</si>
  <si>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</si>
  <si>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</si>
  <si>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</si>
  <si>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</si>
  <si>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</si>
  <si>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</si>
  <si>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</si>
  <si>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</si>
  <si>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</si>
  <si>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</si>
  <si>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</si>
  <si>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</si>
  <si>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</si>
  <si>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</si>
  <si>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</si>
  <si>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</si>
  <si>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</si>
  <si>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</si>
  <si>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</si>
  <si>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</si>
  <si>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</si>
  <si>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</si>
  <si>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</si>
  <si>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</si>
  <si>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</si>
  <si>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</si>
  <si>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</si>
  <si>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</si>
  <si>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</si>
  <si>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</si>
  <si>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</si>
  <si>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</si>
  <si>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</si>
  <si>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</si>
  <si>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</si>
  <si>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</si>
  <si>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</si>
  <si>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</si>
  <si>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</si>
  <si>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</si>
  <si>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</si>
  <si>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</si>
  <si>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</si>
  <si>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</si>
  <si>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</si>
  <si>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</si>
  <si>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</si>
  <si>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</si>
  <si>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</si>
  <si>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</si>
  <si>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</si>
  <si>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</si>
  <si>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</si>
  <si>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</si>
  <si>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</si>
  <si>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</si>
  <si>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</si>
  <si>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</si>
  <si>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</si>
  <si>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</si>
  <si>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</si>
  <si>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</si>
  <si>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</si>
  <si>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</si>
  <si>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</si>
  <si>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</si>
  <si>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</si>
  <si>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</si>
  <si>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</si>
  <si>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</si>
  <si>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</si>
  <si>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</si>
  <si>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</si>
  <si>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</si>
  <si>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</si>
  <si>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</si>
  <si>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</si>
  <si>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</si>
  <si>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</si>
  <si>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</si>
  <si>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</si>
  <si>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</si>
  <si>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</si>
  <si>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</si>
  <si>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</si>
  <si>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</si>
  <si>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</si>
  <si>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</si>
  <si>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</si>
  <si>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</si>
  <si>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</si>
  <si>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</si>
  <si>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</si>
  <si>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</si>
  <si>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</si>
  <si>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</si>
  <si>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</si>
  <si>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</si>
  <si>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</si>
  <si>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</si>
  <si>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</si>
  <si>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</si>
  <si>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</si>
  <si>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</si>
  <si>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</si>
  <si>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</si>
  <si>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</si>
  <si>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</si>
  <si>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</si>
  <si>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</si>
  <si>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</si>
  <si>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</si>
  <si>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</si>
  <si>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</si>
  <si>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</si>
  <si>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</si>
  <si>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</si>
  <si>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</si>
  <si>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</si>
  <si>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</si>
  <si>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</si>
  <si>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</si>
  <si>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</si>
  <si>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</si>
  <si>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</si>
  <si>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</si>
  <si>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</si>
  <si>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</si>
  <si>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</si>
  <si>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</si>
  <si>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</si>
  <si>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</si>
  <si>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</si>
  <si>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</si>
  <si>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</si>
  <si>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</si>
  <si>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</si>
  <si>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</si>
  <si>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</si>
  <si>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</si>
  <si>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</si>
  <si>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</si>
  <si>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</si>
  <si>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</si>
  <si>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</si>
  <si>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</si>
  <si>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</si>
  <si>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</si>
  <si>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</si>
  <si>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</si>
  <si>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</si>
  <si>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</si>
  <si>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</si>
  <si>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</si>
  <si>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</si>
  <si>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</si>
  <si>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</si>
  <si>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</si>
  <si>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</si>
  <si>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</si>
  <si>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</si>
  <si>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</si>
  <si>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</si>
  <si>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</si>
  <si>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</si>
  <si>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</si>
  <si>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</si>
  <si>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</si>
  <si>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</si>
  <si>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</si>
  <si>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</si>
  <si>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</si>
  <si>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</si>
  <si>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</si>
  <si>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</si>
  <si>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</si>
  <si>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</si>
  <si>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</si>
  <si>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</si>
  <si>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</si>
  <si>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</si>
  <si>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</si>
  <si>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</si>
  <si>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</si>
  <si>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</si>
  <si>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</si>
  <si>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</si>
  <si>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</si>
  <si>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</si>
  <si>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</si>
  <si>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</si>
  <si>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</si>
  <si>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</si>
  <si>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</si>
  <si>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</si>
  <si>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</si>
  <si>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</si>
  <si>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</si>
  <si>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</si>
  <si>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</si>
  <si>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</si>
  <si>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</si>
  <si>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</si>
  <si>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</si>
  <si>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</si>
  <si>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</si>
  <si>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</si>
  <si>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</si>
  <si>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</si>
  <si>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</si>
  <si>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</si>
  <si>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</si>
  <si>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</si>
  <si>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</si>
  <si>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</si>
  <si>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</si>
  <si>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</si>
  <si>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</si>
  <si>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</si>
  <si>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</si>
  <si>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</si>
  <si>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</si>
  <si>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</si>
  <si>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</si>
  <si>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</si>
  <si>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</si>
  <si>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</si>
  <si>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</si>
  <si>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</si>
  <si>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</si>
  <si>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</si>
  <si>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</si>
  <si>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</si>
  <si>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</si>
  <si>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</si>
  <si>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</si>
  <si>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</si>
  <si>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</si>
  <si>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</si>
  <si>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</si>
  <si>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</si>
  <si>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</si>
  <si>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</si>
  <si>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</si>
  <si>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</si>
  <si>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</si>
  <si>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</si>
  <si>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</si>
  <si>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</si>
  <si>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</si>
  <si>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</si>
  <si>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</si>
  <si>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</si>
  <si>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</si>
  <si>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</si>
  <si>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</si>
  <si>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</si>
  <si>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</si>
  <si>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</si>
  <si>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</si>
  <si>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</si>
  <si>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</si>
  <si>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</si>
  <si>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</si>
  <si>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</si>
  <si>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</si>
  <si>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</si>
  <si>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</si>
  <si>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</si>
  <si>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</si>
  <si>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</si>
  <si>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</si>
  <si>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</si>
  <si>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</si>
  <si>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</si>
  <si>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</si>
  <si>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</si>
  <si>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</si>
  <si>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</si>
  <si>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</si>
  <si>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</si>
  <si>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</si>
  <si>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</si>
  <si>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</si>
  <si>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</si>
  <si>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</si>
  <si>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</si>
  <si>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</si>
  <si>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</si>
  <si>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</si>
  <si>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</si>
  <si>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</si>
  <si>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</si>
  <si>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</si>
  <si>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</si>
  <si>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</si>
  <si>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</si>
  <si>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</si>
  <si>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</si>
  <si>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</si>
  <si>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</si>
  <si>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</si>
  <si>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</si>
  <si>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</si>
  <si>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</si>
  <si>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</si>
  <si>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</si>
  <si>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</si>
  <si>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</si>
  <si>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</si>
  <si>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</si>
  <si>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</si>
  <si>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</si>
  <si>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</si>
  <si>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</si>
  <si>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</si>
  <si>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</si>
  <si>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</si>
  <si>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</si>
  <si>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</si>
  <si>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</si>
  <si>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</si>
  <si>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</si>
  <si>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</si>
  <si>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</si>
  <si>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</si>
  <si>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</si>
  <si>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</si>
  <si>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</si>
  <si>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</si>
  <si>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</si>
  <si>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</si>
  <si>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</si>
  <si>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</si>
  <si>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</si>
  <si>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</si>
  <si>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</si>
  <si>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</si>
  <si>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</si>
  <si>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</si>
  <si>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</si>
  <si>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</si>
  <si>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</si>
  <si>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</si>
  <si>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</si>
  <si>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</si>
  <si>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</si>
  <si>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</si>
  <si>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</si>
  <si>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</si>
  <si>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</si>
  <si>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</si>
  <si>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</si>
  <si>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</si>
  <si>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</si>
  <si>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</si>
  <si>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</si>
  <si>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</si>
  <si>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</si>
  <si>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</si>
  <si>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</si>
  <si>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</si>
  <si>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</si>
  <si>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</si>
  <si>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</si>
  <si>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</si>
  <si>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</si>
  <si>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</si>
  <si>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</si>
  <si>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</si>
  <si>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</si>
  <si>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</si>
  <si>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</si>
  <si>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</si>
  <si>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</si>
  <si>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</si>
  <si>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</si>
  <si>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</si>
  <si>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</si>
  <si>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</si>
  <si>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</si>
  <si>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</si>
  <si>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</si>
  <si>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</si>
  <si>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</si>
  <si>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</si>
  <si>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</si>
  <si>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</si>
  <si>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</si>
  <si>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</si>
  <si>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</si>
  <si>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</si>
  <si>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</si>
  <si>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</si>
  <si>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</si>
  <si>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</si>
  <si>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</si>
  <si>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</si>
  <si>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</si>
  <si>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</si>
  <si>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</si>
  <si>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</si>
  <si>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</si>
  <si>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</si>
  <si>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</si>
  <si>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</si>
  <si>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</si>
  <si>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</si>
  <si>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</si>
  <si>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</si>
  <si>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</si>
  <si>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</si>
  <si>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</si>
  <si>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</si>
  <si>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</si>
  <si>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</si>
  <si>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</si>
  <si>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</si>
  <si>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</si>
  <si>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</si>
  <si>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</si>
  <si>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</si>
  <si>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</si>
  <si>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</si>
  <si>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</si>
  <si>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</si>
  <si>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</si>
  <si>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</si>
  <si>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</si>
  <si>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</si>
  <si>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</si>
  <si>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</si>
  <si>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</si>
  <si>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</si>
  <si>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</si>
  <si>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</si>
  <si>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</si>
  <si>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</si>
  <si>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</si>
  <si>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</si>
  <si>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</si>
  <si>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</si>
  <si>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</si>
  <si>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</si>
  <si>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</si>
  <si>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</si>
  <si>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</si>
  <si>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</si>
  <si>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</si>
  <si>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</si>
  <si>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</si>
  <si>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</si>
  <si>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</si>
  <si>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</si>
  <si>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</si>
  <si>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</si>
  <si>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</si>
  <si>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</si>
  <si>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</si>
  <si>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</si>
  <si>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</si>
  <si>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</si>
  <si>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</si>
  <si>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</si>
  <si>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</si>
  <si>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</si>
  <si>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</si>
  <si>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</si>
  <si>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</si>
  <si>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</si>
  <si>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</si>
  <si>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</si>
  <si>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</si>
  <si>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</si>
  <si>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</si>
  <si>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</si>
  <si>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</si>
  <si>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</si>
  <si>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</si>
  <si>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</si>
  <si>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</si>
  <si>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</si>
  <si>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</si>
  <si>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</si>
  <si>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</si>
  <si>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</si>
  <si>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</si>
  <si>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</si>
  <si>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</si>
  <si>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</si>
  <si>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</si>
  <si>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</si>
  <si>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</si>
  <si>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</si>
  <si>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</si>
  <si>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</si>
  <si>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</si>
  <si>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</si>
  <si>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</si>
  <si>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</si>
  <si>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</si>
  <si>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</si>
  <si>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</si>
  <si>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</si>
  <si>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</si>
  <si>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</si>
  <si>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</si>
  <si>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</si>
  <si>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</si>
  <si>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</si>
  <si>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</si>
  <si>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</si>
  <si>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</si>
  <si>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</si>
  <si>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</si>
  <si>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</si>
  <si>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</si>
  <si>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</si>
  <si>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</si>
  <si>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</si>
  <si>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</si>
  <si>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</si>
  <si>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</si>
  <si>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</si>
  <si>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</si>
  <si>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</si>
  <si>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</si>
  <si>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</si>
  <si>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</si>
  <si>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</si>
  <si>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</si>
  <si>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</si>
  <si>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</si>
  <si>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</si>
  <si>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</si>
  <si>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</si>
  <si>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</si>
  <si>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</si>
  <si>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</si>
  <si>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</si>
  <si>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</si>
  <si>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</si>
  <si>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</si>
  <si>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</si>
  <si>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</si>
  <si>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</si>
  <si>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</si>
  <si>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</si>
  <si>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</si>
  <si>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</si>
  <si>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</si>
  <si>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</si>
  <si>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</si>
  <si>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</si>
  <si>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</si>
  <si>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</si>
  <si>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</si>
  <si>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</si>
  <si>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</si>
  <si>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</si>
  <si>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</si>
  <si>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</si>
  <si>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</si>
  <si>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</si>
  <si>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</si>
  <si>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</si>
  <si>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</si>
  <si>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</si>
  <si>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</si>
  <si>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</si>
  <si>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</si>
  <si>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</si>
  <si>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</si>
  <si>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</si>
  <si>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</si>
  <si>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</si>
  <si>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</si>
  <si>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</si>
  <si>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</si>
  <si>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</si>
  <si>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</si>
  <si>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</si>
  <si>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</si>
  <si>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</si>
  <si>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</si>
  <si>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</si>
  <si>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</si>
  <si>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</si>
  <si>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</si>
  <si>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</si>
  <si>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</si>
  <si>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</si>
  <si>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</si>
  <si>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</si>
  <si>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</si>
  <si>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</si>
  <si>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</si>
  <si>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</si>
  <si>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</si>
  <si>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</si>
  <si>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</si>
  <si>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</si>
  <si>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</si>
  <si>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</si>
  <si>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</si>
  <si>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</si>
  <si>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</si>
  <si>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</si>
  <si>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</si>
  <si>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</si>
  <si>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</si>
  <si>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</si>
  <si>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</si>
  <si>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</si>
  <si>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</si>
  <si>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</si>
  <si>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</si>
  <si>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</si>
  <si>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</si>
  <si>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</si>
  <si>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</si>
  <si>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</si>
  <si>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</si>
  <si>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</si>
  <si>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</si>
  <si>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</si>
  <si>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</si>
  <si>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</si>
  <si>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</si>
  <si>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</si>
  <si>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</si>
  <si>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</si>
  <si>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</si>
  <si>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</si>
  <si>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</si>
  <si>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</si>
  <si>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</si>
  <si>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</si>
  <si>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</si>
  <si>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</si>
  <si>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</si>
  <si>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</si>
  <si>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</si>
  <si>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</si>
  <si>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</si>
  <si>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</si>
  <si>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</si>
  <si>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</si>
  <si>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</si>
  <si>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</si>
  <si>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</si>
  <si>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</si>
  <si>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</si>
  <si>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</si>
  <si>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</si>
  <si>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</si>
  <si>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</si>
  <si>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</si>
  <si>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</si>
  <si>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</si>
  <si>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</si>
  <si>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</si>
  <si>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</si>
  <si>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</si>
  <si>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</si>
  <si>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</si>
  <si>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</si>
  <si>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</si>
  <si>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</si>
  <si>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</si>
  <si>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</si>
  <si>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</si>
  <si>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</si>
  <si>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</si>
  <si>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</si>
  <si>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</si>
  <si>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</si>
  <si>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</si>
  <si>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</si>
  <si>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</si>
  <si>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</si>
  <si>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</si>
  <si>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</si>
  <si>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</si>
  <si>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</si>
  <si>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</si>
  <si>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</si>
  <si>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</si>
  <si>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</si>
  <si>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</si>
  <si>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</si>
  <si>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</si>
  <si>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</si>
  <si>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</si>
  <si>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</si>
  <si>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</si>
  <si>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</si>
  <si>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</si>
  <si>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</si>
  <si>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</si>
  <si>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</si>
  <si>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</si>
  <si>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</si>
  <si>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</si>
  <si>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</si>
  <si>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</si>
  <si>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</si>
  <si>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</si>
  <si>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</si>
  <si>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</si>
  <si>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</si>
  <si>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</si>
  <si>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</si>
  <si>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</si>
  <si>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</si>
  <si>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</si>
  <si>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</si>
  <si>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</si>
  <si>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</si>
  <si>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</si>
  <si>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</si>
  <si>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</si>
  <si>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</si>
  <si>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</si>
  <si>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</si>
  <si>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</si>
  <si>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</si>
  <si>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</si>
  <si>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</si>
  <si>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</si>
  <si>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</si>
  <si>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</si>
  <si>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</si>
  <si>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</si>
  <si>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</si>
  <si>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</si>
  <si>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</si>
  <si>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</si>
  <si>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</si>
  <si>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</si>
  <si>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</si>
  <si>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</si>
  <si>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</si>
  <si>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</si>
  <si>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</si>
  <si>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</si>
  <si>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</si>
  <si>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</si>
  <si>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</si>
  <si>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</si>
  <si>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</si>
  <si>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</si>
  <si>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</si>
  <si>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</si>
  <si>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</si>
  <si>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</si>
  <si>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</si>
  <si>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</si>
  <si>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</si>
  <si>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</si>
  <si>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</si>
  <si>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</si>
  <si>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</si>
  <si>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</si>
  <si>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</si>
  <si>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</si>
  <si>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</si>
  <si>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</si>
  <si>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</si>
  <si>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</si>
  <si>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</si>
  <si>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</si>
  <si>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</si>
  <si>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</si>
  <si>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</si>
  <si>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</si>
  <si>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</si>
  <si>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</si>
  <si>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</si>
  <si>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</si>
  <si>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</si>
  <si>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</si>
  <si>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</si>
  <si>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</si>
  <si>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</si>
  <si>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</si>
  <si>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</si>
  <si>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</si>
  <si>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</si>
  <si>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</si>
  <si>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</si>
  <si>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</si>
  <si>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</si>
  <si>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</si>
  <si>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</si>
  <si>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</si>
  <si>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</si>
  <si>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</si>
  <si>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</si>
  <si>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</si>
  <si>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</si>
  <si>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</si>
  <si>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</si>
  <si>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</si>
  <si>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</si>
  <si>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</si>
  <si>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</si>
  <si>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</si>
  <si>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</si>
  <si>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</si>
  <si>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</si>
  <si>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</si>
  <si>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</si>
  <si>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</si>
  <si>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</si>
  <si>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</si>
  <si>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</si>
  <si>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</si>
  <si>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</si>
  <si>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</si>
  <si>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</si>
  <si>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</si>
  <si>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</si>
  <si>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</si>
  <si>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</si>
  <si>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</si>
  <si>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</si>
  <si>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</si>
  <si>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</si>
  <si>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</si>
  <si>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</si>
  <si>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</si>
  <si>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</si>
  <si>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</si>
  <si>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</si>
  <si>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</si>
  <si>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</si>
  <si>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</si>
  <si>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</si>
  <si>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</si>
  <si>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</si>
  <si>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</si>
  <si>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</si>
  <si>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</si>
  <si>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</si>
  <si>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</si>
  <si>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</si>
  <si>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</si>
  <si>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</si>
  <si>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</si>
  <si>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</si>
  <si>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</si>
  <si>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</si>
  <si>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</si>
  <si>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</si>
  <si>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</si>
  <si>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</si>
  <si>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</si>
  <si>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</si>
  <si>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</si>
  <si>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</si>
  <si>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</si>
  <si>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</si>
  <si>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</si>
  <si>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</si>
  <si>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</si>
  <si>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</si>
  <si>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</si>
  <si>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</si>
  <si>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</si>
  <si>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</si>
  <si>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</si>
  <si>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</si>
  <si>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</si>
  <si>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</si>
  <si>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</si>
  <si>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</si>
  <si>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</si>
  <si>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</si>
  <si>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</si>
  <si>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</si>
  <si>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</si>
  <si>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</si>
  <si>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</si>
  <si>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</si>
  <si>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</si>
  <si>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</si>
  <si>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</si>
  <si>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</si>
  <si>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</si>
  <si>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</si>
  <si>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</si>
  <si>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</si>
  <si>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</si>
  <si>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</si>
  <si>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</si>
  <si>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</si>
  <si>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</si>
  <si>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</si>
  <si>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</si>
  <si>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</si>
  <si>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</si>
  <si>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</si>
  <si>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</si>
  <si>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</si>
  <si>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</si>
  <si>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</si>
  <si>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</si>
  <si>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</si>
  <si>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</si>
  <si>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</si>
  <si>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</si>
  <si>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</si>
  <si>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</si>
  <si>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</si>
  <si>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</si>
  <si>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</si>
  <si>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</si>
  <si>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</si>
  <si>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</si>
  <si>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</si>
  <si>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</si>
  <si>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</si>
  <si>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</si>
  <si>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</si>
  <si>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</si>
  <si>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</si>
  <si>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</si>
  <si>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</si>
  <si>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</si>
  <si>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</si>
  <si>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</si>
  <si>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</si>
  <si>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</si>
  <si>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</si>
  <si>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</si>
  <si>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</si>
  <si>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</si>
  <si>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</si>
  <si>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</si>
  <si>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</si>
  <si>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</si>
  <si>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</si>
  <si>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</si>
  <si>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</si>
  <si>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</si>
  <si>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</si>
  <si>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</si>
  <si>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</si>
  <si>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</si>
  <si>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</si>
  <si>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</si>
  <si>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</si>
  <si>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</si>
  <si>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</si>
  <si>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</si>
  <si>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</si>
  <si>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</si>
  <si>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</si>
  <si>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</si>
  <si>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</si>
  <si>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</si>
  <si>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</si>
  <si>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</si>
  <si>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</si>
  <si>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</si>
  <si>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</si>
  <si>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</si>
  <si>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</si>
  <si>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</si>
  <si>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</si>
  <si>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</si>
  <si>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</si>
  <si>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</si>
  <si>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</si>
  <si>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</si>
  <si>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</si>
  <si>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</si>
  <si>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</si>
  <si>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</si>
  <si>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</si>
  <si>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</si>
  <si>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</si>
  <si>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</si>
  <si>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</si>
  <si>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</si>
  <si>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</si>
  <si>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</si>
  <si>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</si>
  <si>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</si>
  <si>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</si>
  <si>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</si>
  <si>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</si>
  <si>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</si>
  <si>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</si>
  <si>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</si>
  <si>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</si>
  <si>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</si>
  <si>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</si>
  <si>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</si>
  <si>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</si>
  <si>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</si>
  <si>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</si>
  <si>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</si>
  <si>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</si>
  <si>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</si>
  <si>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</si>
  <si>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</si>
  <si>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</si>
  <si>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</si>
  <si>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</si>
  <si>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</si>
  <si>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</si>
  <si>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</si>
  <si>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</si>
  <si>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</si>
  <si>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</si>
  <si>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</si>
  <si>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</si>
  <si>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</si>
  <si>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</si>
  <si>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</si>
  <si>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</si>
  <si>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</si>
  <si>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</si>
  <si>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</si>
  <si>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</si>
  <si>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</si>
  <si>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</si>
  <si>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</si>
  <si>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</si>
  <si>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</si>
  <si>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</si>
  <si>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</si>
  <si>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</si>
  <si>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</si>
  <si>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</si>
  <si>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</si>
  <si>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</si>
  <si>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</si>
  <si>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</si>
  <si>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</si>
  <si>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</si>
  <si>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</si>
  <si>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</si>
  <si>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</si>
  <si>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</si>
  <si>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</si>
  <si>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</si>
  <si>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</si>
  <si>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</si>
  <si>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</si>
  <si>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</si>
  <si>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</si>
  <si>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</si>
  <si>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</si>
  <si>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</si>
  <si>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</si>
  <si>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</si>
  <si>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</si>
  <si>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</si>
  <si>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</si>
  <si>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</si>
  <si>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</si>
  <si>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</si>
  <si>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</si>
  <si>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</si>
  <si>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</si>
  <si>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</si>
  <si>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</si>
  <si>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</si>
  <si>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</si>
  <si>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</si>
  <si>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</si>
  <si>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</si>
  <si>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</si>
  <si>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</si>
  <si>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</si>
  <si>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</si>
  <si>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</si>
  <si>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</si>
  <si>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</si>
  <si>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</si>
  <si>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</si>
  <si>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</si>
  <si>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</si>
  <si>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</si>
  <si>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</si>
  <si>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</si>
  <si>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</si>
  <si>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</si>
  <si>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</si>
  <si>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</si>
  <si>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</si>
  <si>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</si>
  <si>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</si>
  <si>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</si>
  <si>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</si>
  <si>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</si>
  <si>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</si>
  <si>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</si>
  <si>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</si>
  <si>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</si>
  <si>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</si>
  <si>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</si>
  <si>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</si>
  <si>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</si>
  <si>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</si>
  <si>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</si>
  <si>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</si>
  <si>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</si>
  <si>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</si>
  <si>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</si>
  <si>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</si>
  <si>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</si>
  <si>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</si>
  <si>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</si>
  <si>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</si>
  <si>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</si>
  <si>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</si>
  <si>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</si>
  <si>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</si>
  <si>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</si>
  <si>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</si>
  <si>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</si>
  <si>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</si>
  <si>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</si>
  <si>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</si>
  <si>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</si>
  <si>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</si>
  <si>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</si>
  <si>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</si>
  <si>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</si>
  <si>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</si>
  <si>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</si>
  <si>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</si>
  <si>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</si>
  <si>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</si>
  <si>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</si>
  <si>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</si>
  <si>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</si>
  <si>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</si>
  <si>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</si>
  <si>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</si>
  <si>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</si>
  <si>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</si>
  <si>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</si>
  <si>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</si>
  <si>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</si>
  <si>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</si>
  <si>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</si>
  <si>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</si>
  <si>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</si>
  <si>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</si>
  <si>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</si>
  <si>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</si>
  <si>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</si>
  <si>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</si>
  <si>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</si>
  <si>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</si>
  <si>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</si>
  <si>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</si>
  <si>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</si>
  <si>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</si>
  <si>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</si>
  <si>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</si>
  <si>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</si>
  <si>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</si>
  <si>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</si>
  <si>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</si>
  <si>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</si>
  <si>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</si>
  <si>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</si>
  <si>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</si>
  <si>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</si>
  <si>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</si>
  <si>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</si>
  <si>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</si>
  <si>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</si>
  <si>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</si>
  <si>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</si>
  <si>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</si>
  <si>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</si>
  <si>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</si>
  <si>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</si>
  <si>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</si>
  <si>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</si>
  <si>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</si>
  <si>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</si>
  <si>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</si>
  <si>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</si>
  <si>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</si>
  <si>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</si>
  <si>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</si>
  <si>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</si>
  <si>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</si>
  <si>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</si>
  <si>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</si>
  <si>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</si>
  <si>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</si>
  <si>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</si>
  <si>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</si>
  <si>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</si>
  <si>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</si>
  <si>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</si>
  <si>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</si>
  <si>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</si>
  <si>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</si>
  <si>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</si>
  <si>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</si>
  <si>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</si>
  <si>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</si>
  <si>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</si>
  <si>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</si>
  <si>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</si>
  <si>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</si>
  <si>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</si>
  <si>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</si>
  <si>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</si>
  <si>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</si>
  <si>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</si>
  <si>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</si>
  <si>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</si>
  <si>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</si>
  <si>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</si>
  <si>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</si>
  <si>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</si>
  <si>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</si>
  <si>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</si>
  <si>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</si>
  <si>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</si>
  <si>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</si>
  <si>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</si>
  <si>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</si>
  <si>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</si>
  <si>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</si>
  <si>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</si>
  <si>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</si>
  <si>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</si>
  <si>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</si>
  <si>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</si>
  <si>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</si>
  <si>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</si>
  <si>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</si>
  <si>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</si>
  <si>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</si>
  <si>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</si>
  <si>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</si>
  <si>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</si>
  <si>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</si>
  <si>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</si>
  <si>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</si>
  <si>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</si>
  <si>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</si>
  <si>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</si>
  <si>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</si>
  <si>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</si>
  <si>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</si>
  <si>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</si>
  <si>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</si>
  <si>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</si>
  <si>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</si>
  <si>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</si>
  <si>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</si>
  <si>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</si>
  <si>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</si>
  <si>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</si>
  <si>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</si>
  <si>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</si>
  <si>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</si>
  <si>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</si>
  <si>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</si>
  <si>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</si>
  <si>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</si>
  <si>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</si>
  <si>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</si>
  <si>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</si>
  <si>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</si>
  <si>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</si>
  <si>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</si>
  <si>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</si>
  <si>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</si>
  <si>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</si>
  <si>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</si>
  <si>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</si>
  <si>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</si>
  <si>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</si>
  <si>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</si>
  <si>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</si>
  <si>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</si>
  <si>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</si>
  <si>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</si>
  <si>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</si>
  <si>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</si>
  <si>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</si>
  <si>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</si>
  <si>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</si>
  <si>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</si>
  <si>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</si>
  <si>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</si>
  <si>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</si>
  <si>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</si>
  <si>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</si>
  <si>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</si>
  <si>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</si>
  <si>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</si>
  <si>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</si>
  <si>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</si>
  <si>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</si>
  <si>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</si>
  <si>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</si>
  <si>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</si>
  <si>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</si>
  <si>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</si>
  <si>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</si>
  <si>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</si>
  <si>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</si>
  <si>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</si>
  <si>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</si>
  <si>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</si>
  <si>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</si>
  <si>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</si>
  <si>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</si>
  <si>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</si>
  <si>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</si>
  <si>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</si>
  <si>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</si>
  <si>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</si>
  <si>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</si>
  <si>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</si>
  <si>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</si>
  <si>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</si>
  <si>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</si>
  <si>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</si>
  <si>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</si>
  <si>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</si>
  <si>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</si>
  <si>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</si>
  <si>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</si>
  <si>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</si>
  <si>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</si>
  <si>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</si>
  <si>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</si>
  <si>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</si>
  <si>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</si>
  <si>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</si>
  <si>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</si>
  <si>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</si>
  <si>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</si>
  <si>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</si>
  <si>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</si>
  <si>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</si>
  <si>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</si>
  <si>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</si>
  <si>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</si>
  <si>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</si>
  <si>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</si>
  <si>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</si>
  <si>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</si>
  <si>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</si>
  <si>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</si>
  <si>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</si>
  <si>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</si>
  <si>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</si>
  <si>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</si>
  <si>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</si>
  <si>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</si>
  <si>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</si>
  <si>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</si>
  <si>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</si>
  <si>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</si>
  <si>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</si>
  <si>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</si>
  <si>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</si>
  <si>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</si>
  <si>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</si>
  <si>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</si>
  <si>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</si>
  <si>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</si>
  <si>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</si>
  <si>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</si>
  <si>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</si>
  <si>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</si>
  <si>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</si>
  <si>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</si>
  <si>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</si>
  <si>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</si>
  <si>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</si>
  <si>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</si>
  <si>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</si>
  <si>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</si>
  <si>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</si>
  <si>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</si>
  <si>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</si>
  <si>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</si>
  <si>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</si>
  <si>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</si>
  <si>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</si>
  <si>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</si>
  <si>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</si>
  <si>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</si>
  <si>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</si>
  <si>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</si>
  <si>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</si>
  <si>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</si>
  <si>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</si>
  <si>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</si>
  <si>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</si>
  <si>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</si>
  <si>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</si>
  <si>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</si>
  <si>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</si>
  <si>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</si>
  <si>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</si>
  <si>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</si>
  <si>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</si>
  <si>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</si>
  <si>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</si>
  <si>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</si>
  <si>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</si>
  <si>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</si>
  <si>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</si>
  <si>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</si>
  <si>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</si>
  <si>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</si>
  <si>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</si>
  <si>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</si>
  <si>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</si>
  <si>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</si>
  <si>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</si>
  <si>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</si>
  <si>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</si>
  <si>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</si>
  <si>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</si>
  <si>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</si>
  <si>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</si>
  <si>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</si>
  <si>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</si>
  <si>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</si>
  <si>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</si>
  <si>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</si>
  <si>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</si>
  <si>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</si>
  <si>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</si>
  <si>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</si>
  <si>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</si>
  <si>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</si>
  <si>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</si>
  <si>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</si>
  <si>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</si>
  <si>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</si>
  <si>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</si>
  <si>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</si>
  <si>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</si>
  <si>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</si>
  <si>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</si>
  <si>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</si>
  <si>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</si>
  <si>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</si>
  <si>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</si>
  <si>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</si>
  <si>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</si>
  <si>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</si>
  <si>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</si>
  <si>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</si>
  <si>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</si>
  <si>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</si>
  <si>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</si>
  <si>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</si>
  <si>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</si>
  <si>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</si>
  <si>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</si>
  <si>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</si>
  <si>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</si>
  <si>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</si>
  <si>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</si>
  <si>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</si>
  <si>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</si>
  <si>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</si>
  <si>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</si>
  <si>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</si>
  <si>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</si>
  <si>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</si>
  <si>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</si>
  <si>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</si>
  <si>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</si>
  <si>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</si>
  <si>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</si>
  <si>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</si>
  <si>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</si>
  <si>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</si>
  <si>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</si>
  <si>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</si>
  <si>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</si>
  <si>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</si>
  <si>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</si>
  <si>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</si>
  <si>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</si>
  <si>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</si>
  <si>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</si>
  <si>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</si>
  <si>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</si>
  <si>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</si>
  <si>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</si>
  <si>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</si>
  <si>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</si>
  <si>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</si>
  <si>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</si>
  <si>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</si>
  <si>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</si>
  <si>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</si>
  <si>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</si>
  <si>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</si>
  <si>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</si>
  <si>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</si>
  <si>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</si>
  <si>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</si>
  <si>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</si>
  <si>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</si>
  <si>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</si>
  <si>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</si>
  <si>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</si>
  <si>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</si>
  <si>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</si>
  <si>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</si>
  <si>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</si>
  <si>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</si>
  <si>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</si>
  <si>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</si>
  <si>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</si>
  <si>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</si>
  <si>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</si>
  <si>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</si>
  <si>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</si>
  <si>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</si>
  <si>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</si>
  <si>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</si>
  <si>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</si>
  <si>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</si>
  <si>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</si>
  <si>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</si>
  <si>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</si>
  <si>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</si>
  <si>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</si>
  <si>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</si>
  <si>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</si>
  <si>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</si>
  <si>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</si>
  <si>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</si>
  <si>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</si>
  <si>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</si>
  <si>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</si>
  <si>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</si>
  <si>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</si>
  <si>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</si>
  <si>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</si>
  <si>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</si>
  <si>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</si>
  <si>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</si>
  <si>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</si>
  <si>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</si>
  <si>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</si>
  <si>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</si>
  <si>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</si>
  <si>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</si>
  <si>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</si>
  <si>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</si>
  <si>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</si>
  <si>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</si>
  <si>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</si>
  <si>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</si>
  <si>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</si>
  <si>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</si>
  <si>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</si>
  <si>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</si>
  <si>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</si>
  <si>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</si>
  <si>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</si>
  <si>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</si>
  <si>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</si>
  <si>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</si>
  <si>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</si>
  <si>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</si>
  <si>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</si>
  <si>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</si>
  <si>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</si>
  <si>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</si>
  <si>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</si>
  <si>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</si>
  <si>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</si>
  <si>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</si>
  <si>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</si>
  <si>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</si>
  <si>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</si>
  <si>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</si>
  <si>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</si>
  <si>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</si>
  <si>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</si>
  <si>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</si>
  <si>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</si>
  <si>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</si>
  <si>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</si>
  <si>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</si>
  <si>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</si>
  <si>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</si>
  <si>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</si>
  <si>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</si>
  <si>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</si>
  <si>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</si>
  <si>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</si>
  <si>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</si>
  <si>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</si>
  <si>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</si>
  <si>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</si>
  <si>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</si>
  <si>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</si>
  <si>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</si>
  <si>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</si>
  <si>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</si>
  <si>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</si>
  <si>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</si>
  <si>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</si>
  <si>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</si>
  <si>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</si>
  <si>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</si>
  <si>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</si>
  <si>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</si>
  <si>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</si>
  <si>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</si>
  <si>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</si>
  <si>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</si>
  <si>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</si>
  <si>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</si>
  <si>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</si>
  <si>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</si>
  <si>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</si>
  <si>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</si>
  <si>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</si>
  <si>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</si>
  <si>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</si>
  <si>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</si>
  <si>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</si>
  <si>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</si>
  <si>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</si>
  <si>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</si>
  <si>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</si>
  <si>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</si>
  <si>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</si>
  <si>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</si>
  <si>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</si>
  <si>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</si>
  <si>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</si>
  <si>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</si>
  <si>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</si>
  <si>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</si>
  <si>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</si>
  <si>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</si>
  <si>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</si>
  <si>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</si>
  <si>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</si>
  <si>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</si>
  <si>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</si>
  <si>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</si>
  <si>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</si>
  <si>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</si>
  <si>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</si>
  <si>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</si>
  <si>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</si>
  <si>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</si>
  <si>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</si>
  <si>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</si>
  <si>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</si>
  <si>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</si>
  <si>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</si>
  <si>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</si>
  <si>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</si>
  <si>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</si>
  <si>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</si>
  <si>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</si>
  <si>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</si>
  <si>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</si>
  <si>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</si>
  <si>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</si>
  <si>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</si>
  <si>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</si>
  <si>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</si>
  <si>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</si>
  <si>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</si>
  <si>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</si>
  <si>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</si>
  <si>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</si>
  <si>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</si>
  <si>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</si>
  <si>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</si>
  <si>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</si>
  <si>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</si>
  <si>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</si>
  <si>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</si>
  <si>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</si>
  <si>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</si>
  <si>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</si>
  <si>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</si>
  <si>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</si>
  <si>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</si>
  <si>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</si>
  <si>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</si>
  <si>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</si>
  <si>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</si>
  <si>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</si>
  <si>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</si>
  <si>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</si>
  <si>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</si>
  <si>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</si>
  <si>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</si>
  <si>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</si>
  <si>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</si>
  <si>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</si>
  <si>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</si>
  <si>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</si>
  <si>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</si>
  <si>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</si>
  <si>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</si>
  <si>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</si>
  <si>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</si>
  <si>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</si>
  <si>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</si>
  <si>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</si>
  <si>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</si>
  <si>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</si>
  <si>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</si>
  <si>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</si>
  <si>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</si>
  <si>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</si>
  <si>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</si>
  <si>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</si>
  <si>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</si>
  <si>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</si>
  <si>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</si>
  <si>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</si>
  <si>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</si>
  <si>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</si>
  <si>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</si>
  <si>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</si>
  <si>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</si>
  <si>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</si>
  <si>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</si>
  <si>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</si>
  <si>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</si>
  <si>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</si>
  <si>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</si>
  <si>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</si>
  <si>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</si>
  <si>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</si>
  <si>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</si>
  <si>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</si>
  <si>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</si>
  <si>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</si>
  <si>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</si>
  <si>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</si>
  <si>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</si>
  <si>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</si>
  <si>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</si>
  <si>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</si>
  <si>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</si>
  <si>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</si>
  <si>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</si>
  <si>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</si>
  <si>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</si>
  <si>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</si>
  <si>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</si>
  <si>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</si>
  <si>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</si>
  <si>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</si>
  <si>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</si>
  <si>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</si>
  <si>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</si>
  <si>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</si>
  <si>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</si>
  <si>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</si>
  <si>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</si>
  <si>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</si>
  <si>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</si>
  <si>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</si>
  <si>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</si>
  <si>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</si>
  <si>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</si>
  <si>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</si>
  <si>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</si>
  <si>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</si>
  <si>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</si>
  <si>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</si>
  <si>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</si>
  <si>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</si>
  <si>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</si>
  <si>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</si>
  <si>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</si>
  <si>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</si>
  <si>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</si>
  <si>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</si>
  <si>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</si>
  <si>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</si>
  <si>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</si>
  <si>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</si>
  <si>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</si>
  <si>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</si>
  <si>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</si>
  <si>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</si>
  <si>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</si>
  <si>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</si>
  <si>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</si>
  <si>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</si>
  <si>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</si>
  <si>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</si>
  <si>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</si>
  <si>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</si>
  <si>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</si>
  <si>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</si>
  <si>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</si>
  <si>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</si>
  <si>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</si>
  <si>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</si>
  <si>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</si>
  <si>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</si>
  <si>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</si>
  <si>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</si>
  <si>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</si>
  <si>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</si>
  <si>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</si>
  <si>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</si>
  <si>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</si>
  <si>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</si>
  <si>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</si>
  <si>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</si>
  <si>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</si>
  <si>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</si>
  <si>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</si>
  <si>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</si>
  <si>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</si>
  <si>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</si>
  <si>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</si>
  <si>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</si>
  <si>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</si>
  <si>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</si>
  <si>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</si>
  <si>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</si>
  <si>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</si>
  <si>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</si>
  <si>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</si>
  <si>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</si>
  <si>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</si>
  <si>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</si>
  <si>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</si>
  <si>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</si>
  <si>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</si>
  <si>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</si>
  <si>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</si>
  <si>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</si>
  <si>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</si>
  <si>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</si>
  <si>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</si>
  <si>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</si>
  <si>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</si>
  <si>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</si>
  <si>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</si>
  <si>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</si>
  <si>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</si>
  <si>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</si>
  <si>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</si>
  <si>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</si>
  <si>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</si>
  <si>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</si>
  <si>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</si>
  <si>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</si>
  <si>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</si>
  <si>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</si>
  <si>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</si>
  <si>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</si>
  <si>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</si>
  <si>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</si>
  <si>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</si>
  <si>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</si>
  <si>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</si>
  <si>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</si>
  <si>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</si>
  <si>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</si>
  <si>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</si>
  <si>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</si>
  <si>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</si>
  <si>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</si>
  <si>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</si>
  <si>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</si>
  <si>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</si>
  <si>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</si>
  <si>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</si>
  <si>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</si>
  <si>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</si>
  <si>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</si>
  <si>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</si>
  <si>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</si>
  <si>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</si>
  <si>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</si>
  <si>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</si>
  <si>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</si>
  <si>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</si>
  <si>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</si>
  <si>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</si>
  <si>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</si>
  <si>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</si>
  <si>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</si>
  <si>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</si>
  <si>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</si>
  <si>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</si>
  <si>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</si>
  <si>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</si>
  <si>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</si>
  <si>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</si>
  <si>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</si>
  <si>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</si>
  <si>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</si>
  <si>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</si>
  <si>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</si>
  <si>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</si>
  <si>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</si>
  <si>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</si>
  <si>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</si>
  <si>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</si>
  <si>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</si>
  <si>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</si>
  <si>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</si>
  <si>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</si>
  <si>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</si>
  <si>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</si>
  <si>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</si>
  <si>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</si>
  <si>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</si>
  <si>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</si>
  <si>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</si>
  <si>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</si>
  <si>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</si>
  <si>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</si>
  <si>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</si>
  <si>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</si>
  <si>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</si>
  <si>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</si>
  <si>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</si>
  <si>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</si>
  <si>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</si>
  <si>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</si>
  <si>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</si>
  <si>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</si>
  <si>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</si>
  <si>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</si>
  <si>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</si>
  <si>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</si>
  <si>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</si>
  <si>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</si>
  <si>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</si>
  <si>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</si>
  <si>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</si>
  <si>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</si>
  <si>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</si>
  <si>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</si>
  <si>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</si>
  <si>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</si>
  <si>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</si>
  <si>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</si>
  <si>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</si>
  <si>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</si>
  <si>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</si>
  <si>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</si>
  <si>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</si>
  <si>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</si>
  <si>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</si>
  <si>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</si>
  <si>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</si>
  <si>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</si>
  <si>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</si>
  <si>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</si>
  <si>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</si>
  <si>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</si>
  <si>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</si>
  <si>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</si>
  <si>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</si>
  <si>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</si>
  <si>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</si>
  <si>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</si>
  <si>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</si>
  <si>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</si>
  <si>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</si>
  <si>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</si>
  <si>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</si>
  <si>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</si>
  <si>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</si>
  <si>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</si>
  <si>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</si>
  <si>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</si>
  <si>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</si>
  <si>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</si>
  <si>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</si>
  <si>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</si>
  <si>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</si>
  <si>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</si>
  <si>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</si>
  <si>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</si>
  <si>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</si>
  <si>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</si>
  <si>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</si>
  <si>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</si>
  <si>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</si>
  <si>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</si>
  <si>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</si>
  <si>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</si>
  <si>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</si>
  <si>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</si>
  <si>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</si>
  <si>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</si>
  <si>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</si>
  <si>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</si>
  <si>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</si>
  <si>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</si>
  <si>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</si>
  <si>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</si>
  <si>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</si>
  <si>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</si>
  <si>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</si>
  <si>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</si>
  <si>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</si>
  <si>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</si>
  <si>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</si>
  <si>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</si>
  <si>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</si>
  <si>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</si>
  <si>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</si>
  <si>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</si>
  <si>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</si>
  <si>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</si>
  <si>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</si>
  <si>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</si>
  <si>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</si>
  <si>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</si>
  <si>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</si>
  <si>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</si>
  <si>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</si>
  <si>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</si>
  <si>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</si>
  <si>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</si>
  <si>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</si>
  <si>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</si>
  <si>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</si>
  <si>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</si>
  <si>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</si>
  <si>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</si>
  <si>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</si>
  <si>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</si>
  <si>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</si>
  <si>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</si>
  <si>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</si>
  <si>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</si>
  <si>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</si>
  <si>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</si>
  <si>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</si>
  <si>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</si>
  <si>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</si>
  <si>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</si>
  <si>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</si>
  <si>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</si>
  <si>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</si>
  <si>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</si>
  <si>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</si>
  <si>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</si>
  <si>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</si>
  <si>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</si>
  <si>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</si>
  <si>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</si>
  <si>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</si>
  <si>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</si>
  <si>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</si>
  <si>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</si>
  <si>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</si>
  <si>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</si>
  <si>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</si>
  <si>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</si>
  <si>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</si>
  <si>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</si>
  <si>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</si>
  <si>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</si>
  <si>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</si>
  <si>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</si>
  <si>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</si>
  <si>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</si>
  <si>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</si>
  <si>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</si>
  <si>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</si>
  <si>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</si>
  <si>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</si>
  <si>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</si>
  <si>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</si>
  <si>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</si>
  <si>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</si>
  <si>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</si>
  <si>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</si>
  <si>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</si>
  <si>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</si>
  <si>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</si>
  <si>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</si>
  <si>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</si>
  <si>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</si>
  <si>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</si>
  <si>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</si>
  <si>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</si>
  <si>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</si>
  <si>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</si>
  <si>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</si>
  <si>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</si>
  <si>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</si>
  <si>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</si>
  <si>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</si>
  <si>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</si>
  <si>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</si>
  <si>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</si>
  <si>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</si>
  <si>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</si>
  <si>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</si>
  <si>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</si>
  <si>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</si>
  <si>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</si>
  <si>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</si>
  <si>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</si>
  <si>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</si>
  <si>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</si>
  <si>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</si>
  <si>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</si>
  <si>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</si>
  <si>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</si>
  <si>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</si>
  <si>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</si>
  <si>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</si>
  <si>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</si>
  <si>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</si>
  <si>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</si>
  <si>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</si>
  <si>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</si>
  <si>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</si>
  <si>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</si>
  <si>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</si>
  <si>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</si>
  <si>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</si>
  <si>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</si>
  <si>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</si>
  <si>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</si>
  <si>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</si>
  <si>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</si>
  <si>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</si>
  <si>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</si>
  <si>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</si>
  <si>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</si>
  <si>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</si>
  <si>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</si>
  <si>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</si>
  <si>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</si>
  <si>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</si>
  <si>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</si>
  <si>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</si>
  <si>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</si>
  <si>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</si>
  <si>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</si>
  <si>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</si>
  <si>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</si>
  <si>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</si>
  <si>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</si>
  <si>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</si>
  <si>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</si>
  <si>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</si>
  <si>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</si>
  <si>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</si>
  <si>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</si>
  <si>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</si>
  <si>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</si>
  <si>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</si>
  <si>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</si>
  <si>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</si>
  <si>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</si>
  <si>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</si>
  <si>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</si>
  <si>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</si>
  <si>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</si>
  <si>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</si>
  <si>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</si>
  <si>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</si>
  <si>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</si>
  <si>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</si>
  <si>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</si>
  <si>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</si>
  <si>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</si>
  <si>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</si>
  <si>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</si>
  <si>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</si>
  <si>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</si>
  <si>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</si>
  <si>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</si>
  <si>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</si>
  <si>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</si>
  <si>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</si>
  <si>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</si>
  <si>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</si>
  <si>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</si>
  <si>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</si>
  <si>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</si>
  <si>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</si>
  <si>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</si>
  <si>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</si>
  <si>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</si>
  <si>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</si>
  <si>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</si>
  <si>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</si>
  <si>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</si>
  <si>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</si>
  <si>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</si>
  <si>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</si>
  <si>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</si>
  <si>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</si>
  <si>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</si>
  <si>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</si>
  <si>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</si>
  <si>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</si>
  <si>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</si>
  <si>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</si>
  <si>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</si>
  <si>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</si>
  <si>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</si>
  <si>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</si>
  <si>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</si>
  <si>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</si>
  <si>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</si>
  <si>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</si>
  <si>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</si>
  <si>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</si>
  <si>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</si>
  <si>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</si>
  <si>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</si>
  <si>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</si>
  <si>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</si>
  <si>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</si>
  <si>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</si>
  <si>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</si>
  <si>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</si>
  <si>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</si>
  <si>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</si>
  <si>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</si>
  <si>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</si>
  <si>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</si>
  <si>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</si>
  <si>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</si>
  <si>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</si>
  <si>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</si>
  <si>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</si>
  <si>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</si>
  <si>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</si>
  <si>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</si>
  <si>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</si>
  <si>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</si>
  <si>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</si>
  <si>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</si>
  <si>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</si>
  <si>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</si>
  <si>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</si>
  <si>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</si>
  <si>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</si>
  <si>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</si>
  <si>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</si>
  <si>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</si>
  <si>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</si>
  <si>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</si>
  <si>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</si>
  <si>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</si>
  <si>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</si>
  <si>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</si>
  <si>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</si>
  <si>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</si>
  <si>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</si>
  <si>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</si>
  <si>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</si>
  <si>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</si>
  <si>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</si>
  <si>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</si>
  <si>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</si>
  <si>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</si>
  <si>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</si>
  <si>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</si>
  <si>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</si>
  <si>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</si>
  <si>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</si>
  <si>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</si>
  <si>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</si>
  <si>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</si>
  <si>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</si>
  <si>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</si>
  <si>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</si>
  <si>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</si>
  <si>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</si>
  <si>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</si>
  <si>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</si>
  <si>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</si>
  <si>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</si>
  <si>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</si>
  <si>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</si>
  <si>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</si>
  <si>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</si>
  <si>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</si>
  <si>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</si>
  <si>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</si>
  <si>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</si>
  <si>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</si>
  <si>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</si>
  <si>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</si>
  <si>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</si>
  <si>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</si>
  <si>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</si>
  <si>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</si>
  <si>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</si>
  <si>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</si>
  <si>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</si>
  <si>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</si>
  <si>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</si>
  <si>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</si>
  <si>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</si>
  <si>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</si>
  <si>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</si>
  <si>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</si>
  <si>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</si>
  <si>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</si>
  <si>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</si>
  <si>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</si>
  <si>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</si>
  <si>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</si>
  <si>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</si>
  <si>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</si>
  <si>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</si>
  <si>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</si>
  <si>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</si>
  <si>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</si>
  <si>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</si>
  <si>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</si>
  <si>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</si>
  <si>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</si>
  <si>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</si>
  <si>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</si>
  <si>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</si>
  <si>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</si>
  <si>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</si>
  <si>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</si>
  <si>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</si>
  <si>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</si>
  <si>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</si>
  <si>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</si>
  <si>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</si>
  <si>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</si>
  <si>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</si>
  <si>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</si>
  <si>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</si>
  <si>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</si>
  <si>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</si>
  <si>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</si>
  <si>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</si>
  <si>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</si>
  <si>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</si>
  <si>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</si>
  <si>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</si>
  <si>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</si>
  <si>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</si>
  <si>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</si>
  <si>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</si>
  <si>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</si>
  <si>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</si>
  <si>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</si>
  <si>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</si>
  <si>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</si>
  <si>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</si>
  <si>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</si>
  <si>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</si>
  <si>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</si>
  <si>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</si>
  <si>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</si>
  <si>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</si>
  <si>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</si>
  <si>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</si>
  <si>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</si>
  <si>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</si>
  <si>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</si>
  <si>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</si>
  <si>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</si>
  <si>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</si>
  <si>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</si>
  <si>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</si>
  <si>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</si>
  <si>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</si>
  <si>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</si>
  <si>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</si>
  <si>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</si>
  <si>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</si>
  <si>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</si>
  <si>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</si>
  <si>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</si>
  <si>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</si>
  <si>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</si>
  <si>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</si>
  <si>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</si>
  <si>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</si>
  <si>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</si>
  <si>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</si>
  <si>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</si>
  <si>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</si>
  <si>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</si>
  <si>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</si>
  <si>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</si>
  <si>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</si>
  <si>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</si>
  <si>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</si>
  <si>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</si>
  <si>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</si>
  <si>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</si>
  <si>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</si>
  <si>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</si>
  <si>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</si>
  <si>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</si>
  <si>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</si>
  <si>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</si>
  <si>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</si>
  <si>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</si>
  <si>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</si>
  <si>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</si>
  <si>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</si>
  <si>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</si>
  <si>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</si>
  <si>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</si>
  <si>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</si>
  <si>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</si>
  <si>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</si>
  <si>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</si>
  <si>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</si>
  <si>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</si>
  <si>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</si>
  <si>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</si>
  <si>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</si>
  <si>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</si>
  <si>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</si>
  <si>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</si>
  <si>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</si>
  <si>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</si>
  <si>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</si>
  <si>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</si>
  <si>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</si>
  <si>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</si>
  <si>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</si>
  <si>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</si>
  <si>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</si>
  <si>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</si>
  <si>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</si>
  <si>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</si>
  <si>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</si>
  <si>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</si>
  <si>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</si>
  <si>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</si>
  <si>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</si>
  <si>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</si>
  <si>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</si>
  <si>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</si>
  <si>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</si>
  <si>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</si>
  <si>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</si>
  <si>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</si>
  <si>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</si>
  <si>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</si>
  <si>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</si>
  <si>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</si>
  <si>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</si>
  <si>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</si>
  <si>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</si>
  <si>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</si>
  <si>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</si>
  <si>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</si>
  <si>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</si>
  <si>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</si>
  <si>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</si>
  <si>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</si>
  <si>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</si>
  <si>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</si>
  <si>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</si>
  <si>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</si>
  <si>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</si>
  <si>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</si>
  <si>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</si>
  <si>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</si>
  <si>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</si>
  <si>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</si>
  <si>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</si>
  <si>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</si>
  <si>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</si>
  <si>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</si>
  <si>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</si>
  <si>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</si>
  <si>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</si>
  <si>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</si>
  <si>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</si>
  <si>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</si>
  <si>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</si>
  <si>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</si>
  <si>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</si>
  <si>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</si>
  <si>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</si>
  <si>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</si>
  <si>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</si>
  <si>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</si>
  <si>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</si>
  <si>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</si>
  <si>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</si>
  <si>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</si>
  <si>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</si>
  <si>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</si>
  <si>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</si>
  <si>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</si>
  <si>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</si>
  <si>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</si>
  <si>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</si>
  <si>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</si>
  <si>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</si>
  <si>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</si>
  <si>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</si>
  <si>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</si>
  <si>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</si>
  <si>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</si>
  <si>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</si>
  <si>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</si>
  <si>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</si>
  <si>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</si>
  <si>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</si>
  <si>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</si>
  <si>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</si>
  <si>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</si>
  <si>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</si>
  <si>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</si>
  <si>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</si>
  <si>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</si>
  <si>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</si>
  <si>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</si>
  <si>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</si>
  <si>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</si>
  <si>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</si>
  <si>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</si>
  <si>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</si>
  <si>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</si>
  <si>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</si>
  <si>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</si>
  <si>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</si>
  <si>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</si>
  <si>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</si>
  <si>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</si>
  <si>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</si>
  <si>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</si>
  <si>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</si>
  <si>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</si>
  <si>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</si>
  <si>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</si>
  <si>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</si>
  <si>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</si>
  <si>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</si>
  <si>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</si>
  <si>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</si>
  <si>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</si>
  <si>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</si>
  <si>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</si>
  <si>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</si>
  <si>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</si>
  <si>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</si>
  <si>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</si>
  <si>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</si>
  <si>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</si>
  <si>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</si>
  <si>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</si>
  <si>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</si>
  <si>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</si>
  <si>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</si>
  <si>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</si>
  <si>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</si>
  <si>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</si>
  <si>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</si>
  <si>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</si>
  <si>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</si>
  <si>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</si>
  <si>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</si>
  <si>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</si>
  <si>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</si>
  <si>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</si>
  <si>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</si>
  <si>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</si>
  <si>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</si>
  <si>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</si>
  <si>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</si>
  <si>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</si>
  <si>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</si>
  <si>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</si>
  <si>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</si>
  <si>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</si>
  <si>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</si>
  <si>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</si>
  <si>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</si>
  <si>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</si>
  <si>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</si>
  <si>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</si>
  <si>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</si>
  <si>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</si>
  <si>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</si>
  <si>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</si>
  <si>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</si>
  <si>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</si>
  <si>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</si>
  <si>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</si>
  <si>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</si>
  <si>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</si>
  <si>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</si>
  <si>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</si>
  <si>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</si>
  <si>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</si>
  <si>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</si>
  <si>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</si>
  <si>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</si>
  <si>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</si>
  <si>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</si>
  <si>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</si>
  <si>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</si>
  <si>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</si>
  <si>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</si>
  <si>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</si>
  <si>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</si>
  <si>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</si>
  <si>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</si>
  <si>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</si>
  <si>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</si>
  <si>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</si>
  <si>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</si>
  <si>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</si>
  <si>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</si>
  <si>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</si>
  <si>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</si>
  <si>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</si>
  <si>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</si>
  <si>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</si>
  <si>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</si>
  <si>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</si>
  <si>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</si>
  <si>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</si>
  <si>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</si>
  <si>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</si>
  <si>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</si>
  <si>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</si>
  <si>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</si>
  <si>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</si>
  <si>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</si>
  <si>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</si>
  <si>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</si>
  <si>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</si>
  <si>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</si>
  <si>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</si>
  <si>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</si>
  <si>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</si>
  <si>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</si>
  <si>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</si>
  <si>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</si>
  <si>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</si>
  <si>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</si>
  <si>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</si>
  <si>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</si>
  <si>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</si>
  <si>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</si>
  <si>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</si>
  <si>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</si>
  <si>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</si>
  <si>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</si>
  <si>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</si>
  <si>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</si>
  <si>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</si>
  <si>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</si>
  <si>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</si>
  <si>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</si>
  <si>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</si>
  <si>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</si>
  <si>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</si>
  <si>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</si>
  <si>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</si>
  <si>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</si>
  <si>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</si>
  <si>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</si>
  <si>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</si>
  <si>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</si>
  <si>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</si>
  <si>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</si>
  <si>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</si>
  <si>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</si>
  <si>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</si>
  <si>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</si>
  <si>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</si>
  <si>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</si>
  <si>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</si>
  <si>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</si>
  <si>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</si>
  <si>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</si>
  <si>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</si>
  <si>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</si>
  <si>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</si>
  <si>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</si>
  <si>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</si>
  <si>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</si>
  <si>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</si>
  <si>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</si>
  <si>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</si>
  <si>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</si>
  <si>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</si>
  <si>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</si>
  <si>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</si>
  <si>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</si>
  <si>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</si>
  <si>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</si>
  <si>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</si>
  <si>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</si>
  <si>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</si>
  <si>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</si>
  <si>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</si>
  <si>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</si>
  <si>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</si>
  <si>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</si>
  <si>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</si>
  <si>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</si>
  <si>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</si>
  <si>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</si>
  <si>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</si>
  <si>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</si>
  <si>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</si>
  <si>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</si>
  <si>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</si>
  <si>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</si>
  <si>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</si>
  <si>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</si>
  <si>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</si>
  <si>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</si>
  <si>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</si>
  <si>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</si>
  <si>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</si>
  <si>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</si>
  <si>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</si>
  <si>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</si>
  <si>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</si>
  <si>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</si>
  <si>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</si>
  <si>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</si>
  <si>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</si>
  <si>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</si>
  <si>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</si>
  <si>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</si>
  <si>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</si>
  <si>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</si>
  <si>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</si>
  <si>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</si>
  <si>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</si>
  <si>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</si>
  <si>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</si>
  <si>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</si>
  <si>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</si>
  <si>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</si>
  <si>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</si>
  <si>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</si>
  <si>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</si>
  <si>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</si>
  <si>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</si>
  <si>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</si>
  <si>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</si>
  <si>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</si>
  <si>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</si>
  <si>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</si>
  <si>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</si>
  <si>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</si>
  <si>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</si>
  <si>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</si>
  <si>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</si>
  <si>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</si>
  <si>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</si>
  <si>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</si>
  <si>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</si>
  <si>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</si>
  <si>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</si>
  <si>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</si>
  <si>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</si>
  <si>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</si>
  <si>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</si>
  <si>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</si>
  <si>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</si>
  <si>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</si>
  <si>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</si>
  <si>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</si>
  <si>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</si>
  <si>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</si>
  <si>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</si>
  <si>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</si>
  <si>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</si>
  <si>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</si>
  <si>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</si>
  <si>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</si>
  <si>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</si>
  <si>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</si>
  <si>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</si>
  <si>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</si>
  <si>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</si>
  <si>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</si>
  <si>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</si>
  <si>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</si>
  <si>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</si>
  <si>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</si>
  <si>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</si>
  <si>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</si>
  <si>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</si>
  <si>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</si>
  <si>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</si>
  <si>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</si>
  <si>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</si>
  <si>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</si>
  <si>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</si>
  <si>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</si>
  <si>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</si>
  <si>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</si>
  <si>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</si>
  <si>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</si>
  <si>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</si>
  <si>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</si>
  <si>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</si>
  <si>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</si>
  <si>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</si>
  <si>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</si>
  <si>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</si>
  <si>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</si>
  <si>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</si>
  <si>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</si>
  <si>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</si>
  <si>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</si>
  <si>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</si>
  <si>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</si>
  <si>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</si>
  <si>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</si>
  <si>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</si>
  <si>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</si>
  <si>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</si>
  <si>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</si>
  <si>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</si>
  <si>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</si>
  <si>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</si>
  <si>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</si>
  <si>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</si>
  <si>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</si>
  <si>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</si>
  <si>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</si>
  <si>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</si>
  <si>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</si>
  <si>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</si>
  <si>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</si>
  <si>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</si>
  <si>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</si>
  <si>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</si>
  <si>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</si>
  <si>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</si>
  <si>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</si>
  <si>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</si>
  <si>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</si>
  <si>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</si>
  <si>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</si>
  <si>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</si>
  <si>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</si>
  <si>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</si>
  <si>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</si>
  <si>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</si>
  <si>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</si>
  <si>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</si>
  <si>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</si>
  <si>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</si>
  <si>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</si>
  <si>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</si>
  <si>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</si>
  <si>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</si>
  <si>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</si>
  <si>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</si>
  <si>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</si>
  <si>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</si>
  <si>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</si>
  <si>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</si>
  <si>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</si>
  <si>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</si>
  <si>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</si>
  <si>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</si>
  <si>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</si>
  <si>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</si>
  <si>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</si>
  <si>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</si>
  <si>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</si>
  <si>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</si>
  <si>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</si>
  <si>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</si>
  <si>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</si>
  <si>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</si>
  <si>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</si>
  <si>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</si>
  <si>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</si>
  <si>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</si>
  <si>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</si>
  <si>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</si>
  <si>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</si>
  <si>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</si>
  <si>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</si>
  <si>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</si>
  <si>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</si>
  <si>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</si>
  <si>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</si>
  <si>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</si>
  <si>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</si>
  <si>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</si>
  <si>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</si>
  <si>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</si>
  <si>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</si>
  <si>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</si>
  <si>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</si>
  <si>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</si>
  <si>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</si>
  <si>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</si>
  <si>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</si>
  <si>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</si>
  <si>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</si>
  <si>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</si>
  <si>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</si>
  <si>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</si>
  <si>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</si>
  <si>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</si>
  <si>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</si>
  <si>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</si>
  <si>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</si>
  <si>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</si>
  <si>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</si>
  <si>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</si>
  <si>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</si>
  <si>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</si>
  <si>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</si>
  <si>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</si>
  <si>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</si>
  <si>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</si>
  <si>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</si>
  <si>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</si>
  <si>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</si>
  <si>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</si>
  <si>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</si>
  <si>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</si>
  <si>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</si>
  <si>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</si>
  <si>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</si>
  <si>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</si>
  <si>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</si>
  <si>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</si>
  <si>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</si>
  <si>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</si>
  <si>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</si>
  <si>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</si>
  <si>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</si>
  <si>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</si>
  <si>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</si>
  <si>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</si>
  <si>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</si>
  <si>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</si>
  <si>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</si>
  <si>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</si>
  <si>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</si>
  <si>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</si>
  <si>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</si>
  <si>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</si>
  <si>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</si>
  <si>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</si>
  <si>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</si>
  <si>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</si>
  <si>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</si>
  <si>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</si>
  <si>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</si>
  <si>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</si>
  <si>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</si>
  <si>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</si>
  <si>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</si>
  <si>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</si>
  <si>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</si>
  <si>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</si>
  <si>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</si>
  <si>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</si>
  <si>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</si>
  <si>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</si>
  <si>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</si>
  <si>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</si>
  <si>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</si>
  <si>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</si>
  <si>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</si>
  <si>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</si>
  <si>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</si>
  <si>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</si>
  <si>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</si>
  <si>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</si>
  <si>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</si>
  <si>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</si>
  <si>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</si>
  <si>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</si>
  <si>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</si>
  <si>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</si>
  <si>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</si>
  <si>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</si>
  <si>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</si>
  <si>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</si>
  <si>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</si>
  <si>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</si>
  <si>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</si>
  <si>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</si>
  <si>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</si>
  <si>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</si>
  <si>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</si>
  <si>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</si>
  <si>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</si>
  <si>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</si>
  <si>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</si>
  <si>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</si>
  <si>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</si>
  <si>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</si>
  <si>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</si>
  <si>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</si>
  <si>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</si>
  <si>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</si>
  <si>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</si>
  <si>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</si>
  <si>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</si>
  <si>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</si>
  <si>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</si>
  <si>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</si>
  <si>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</si>
  <si>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</si>
  <si>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</si>
  <si>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</si>
  <si>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</si>
  <si>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</si>
  <si>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</si>
  <si>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</si>
  <si>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</si>
  <si>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</si>
  <si>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</si>
  <si>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</si>
  <si>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</si>
  <si>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</si>
  <si>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</si>
  <si>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</si>
  <si>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</si>
  <si>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</si>
  <si>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</si>
  <si>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</si>
  <si>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</si>
  <si>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</si>
  <si>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</si>
  <si>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</si>
  <si>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</si>
  <si>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</si>
  <si>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</si>
  <si>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</si>
  <si>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</si>
  <si>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</si>
  <si>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</si>
  <si>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</si>
  <si>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</si>
  <si>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</si>
  <si>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</si>
  <si>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</si>
  <si>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</si>
  <si>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</si>
  <si>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</si>
  <si>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</si>
  <si>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</si>
  <si>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</si>
  <si>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</si>
  <si>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</si>
  <si>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</si>
  <si>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</si>
  <si>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</si>
  <si>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</si>
  <si>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</si>
  <si>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</si>
  <si>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</si>
  <si>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</si>
  <si>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</si>
  <si>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</si>
  <si>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</si>
  <si>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</si>
  <si>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</si>
  <si>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</si>
  <si>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</si>
  <si>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</si>
  <si>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</si>
  <si>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</si>
  <si>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</si>
  <si>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</si>
  <si>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</si>
  <si>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</si>
  <si>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</si>
  <si>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</si>
  <si>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</si>
  <si>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</si>
  <si>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</si>
  <si>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</si>
  <si>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</si>
  <si>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</si>
  <si>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</si>
  <si>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</si>
  <si>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</si>
  <si>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</si>
  <si>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</si>
  <si>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</si>
  <si>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</si>
  <si>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</si>
  <si>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</si>
  <si>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</si>
  <si>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</si>
  <si>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</si>
  <si>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</si>
  <si>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</si>
  <si>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</si>
  <si>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</si>
  <si>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</si>
  <si>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</si>
  <si>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</si>
  <si>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</si>
  <si>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</si>
  <si>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</si>
  <si>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</si>
  <si>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</si>
  <si>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</si>
  <si>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</si>
  <si>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</si>
  <si>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</si>
  <si>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</si>
  <si>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</si>
  <si>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</si>
  <si>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</si>
  <si>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</si>
  <si>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</si>
  <si>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</si>
  <si>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</si>
  <si>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</si>
  <si>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</si>
  <si>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</si>
  <si>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</si>
  <si>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</si>
  <si>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</si>
  <si>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</si>
  <si>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</si>
  <si>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</si>
  <si>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</si>
  <si>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</si>
  <si>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</si>
  <si>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</si>
  <si>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</si>
  <si>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</si>
  <si>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</si>
  <si>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</si>
  <si>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</si>
  <si>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</si>
  <si>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</si>
  <si>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</si>
  <si>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</si>
  <si>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</si>
  <si>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</si>
  <si>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</si>
  <si>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</si>
  <si>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</si>
  <si>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</si>
  <si>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</si>
  <si>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</si>
  <si>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</si>
  <si>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</si>
  <si>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</si>
  <si>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</si>
  <si>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</si>
  <si>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</si>
  <si>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</si>
  <si>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</si>
  <si>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</si>
  <si>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</si>
  <si>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</si>
  <si>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</si>
  <si>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</si>
  <si>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</si>
  <si>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</si>
  <si>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</si>
  <si>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</si>
  <si>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</si>
  <si>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</si>
  <si>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</si>
  <si>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</si>
  <si>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</si>
  <si>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</si>
  <si>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</si>
  <si>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</si>
  <si>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</si>
  <si>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</si>
  <si>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</si>
  <si>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</si>
  <si>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</si>
  <si>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</si>
  <si>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</si>
  <si>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</si>
  <si>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</si>
  <si>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</si>
  <si>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</si>
  <si>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</si>
  <si>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</si>
  <si>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</si>
  <si>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</si>
  <si>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</si>
  <si>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</si>
  <si>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</si>
  <si>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</si>
  <si>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</si>
  <si>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</si>
  <si>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</si>
  <si>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</si>
  <si>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</si>
  <si>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</si>
  <si>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</si>
  <si>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</si>
  <si>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</si>
  <si>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</si>
  <si>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</si>
  <si>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</si>
  <si>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</si>
  <si>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</si>
  <si>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</si>
  <si>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</si>
  <si>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</si>
  <si>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</si>
  <si>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</si>
  <si>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</si>
  <si>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</si>
  <si>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</si>
  <si>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</si>
  <si>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</si>
  <si>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</si>
  <si>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</si>
  <si>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</si>
  <si>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</si>
  <si>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</si>
  <si>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</si>
  <si>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</si>
  <si>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</si>
  <si>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</si>
  <si>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</si>
  <si>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</si>
  <si>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</si>
  <si>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</si>
  <si>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</si>
  <si>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</si>
  <si>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</si>
  <si>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</si>
  <si>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</si>
  <si>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</si>
  <si>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</si>
  <si>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</si>
  <si>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</si>
  <si>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</si>
  <si>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</si>
  <si>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</si>
  <si>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</si>
  <si>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</si>
  <si>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</si>
  <si>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</si>
  <si>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</si>
  <si>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</si>
  <si>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</si>
  <si>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</si>
  <si>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</si>
  <si>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</si>
  <si>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</si>
  <si>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</si>
  <si>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</si>
  <si>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</si>
  <si>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</si>
  <si>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</si>
  <si>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</si>
  <si>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</si>
  <si>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</si>
  <si>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</si>
  <si>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</si>
  <si>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</si>
  <si>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</si>
  <si>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</si>
  <si>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</si>
  <si>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</si>
  <si>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</si>
  <si>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</si>
  <si>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</si>
  <si>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</si>
  <si>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</si>
  <si>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</si>
  <si>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</si>
  <si>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</si>
  <si>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</si>
  <si>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</si>
  <si>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</si>
  <si>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</si>
  <si>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</si>
  <si>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</si>
  <si>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</si>
  <si>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</si>
  <si>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</si>
  <si>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</si>
  <si>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</si>
  <si>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</si>
  <si>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</si>
  <si>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</si>
  <si>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</si>
  <si>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</si>
  <si>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</si>
  <si>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</si>
  <si>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</si>
  <si>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</si>
  <si>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</si>
  <si>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</si>
  <si>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</si>
  <si>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</si>
  <si>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</si>
  <si>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</si>
  <si>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</si>
  <si>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</si>
  <si>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</si>
  <si>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</si>
  <si>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</si>
  <si>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</si>
  <si>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</si>
  <si>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</si>
  <si>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</si>
  <si>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</si>
  <si>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</si>
  <si>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</si>
  <si>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</si>
  <si>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</si>
  <si>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</si>
  <si>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</si>
  <si>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</si>
  <si>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</si>
  <si>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</si>
  <si>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</si>
  <si>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</si>
  <si>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</si>
  <si>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</si>
  <si>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</si>
  <si>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</si>
  <si>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</si>
  <si>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</si>
  <si>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</si>
  <si>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</si>
  <si>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</si>
  <si>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</si>
  <si>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</si>
  <si>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</si>
  <si>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</si>
  <si>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</si>
  <si>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</si>
  <si>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</si>
  <si>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</si>
  <si>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</si>
  <si>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</si>
  <si>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</si>
  <si>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</si>
  <si>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</si>
  <si>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</si>
  <si>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</si>
  <si>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</si>
  <si>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</si>
  <si>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</si>
  <si>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</si>
  <si>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</si>
  <si>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</si>
  <si>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</si>
  <si>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</si>
  <si>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</si>
  <si>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</si>
  <si>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</si>
  <si>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</si>
  <si>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</si>
  <si>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</si>
  <si>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</si>
  <si>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</si>
  <si>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</si>
  <si>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</si>
  <si>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</si>
  <si>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</si>
  <si>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</si>
  <si>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</si>
  <si>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</si>
  <si>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</si>
  <si>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</si>
  <si>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</si>
  <si>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</si>
  <si>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</si>
  <si>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</si>
  <si>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</si>
  <si>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</si>
  <si>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</si>
  <si>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</si>
  <si>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</si>
  <si>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</si>
  <si>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</si>
  <si>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</si>
  <si>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</si>
  <si>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</si>
  <si>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</si>
  <si>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</si>
  <si>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</si>
  <si>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</si>
  <si>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</si>
  <si>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</si>
  <si>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</si>
  <si>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</si>
  <si>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</si>
  <si>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</si>
  <si>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</si>
  <si>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</si>
  <si>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</si>
  <si>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</si>
  <si>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</si>
  <si>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</si>
  <si>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</si>
  <si>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</si>
  <si>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</si>
  <si>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</si>
  <si>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</si>
  <si>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</si>
  <si>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</si>
  <si>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</si>
  <si>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</si>
  <si>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</si>
  <si>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</si>
  <si>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</si>
  <si>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</si>
  <si>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</si>
  <si>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</si>
  <si>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</si>
  <si>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</si>
  <si>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</si>
  <si>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</si>
  <si>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</si>
  <si>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</si>
  <si>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</si>
  <si>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</si>
  <si>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</si>
  <si>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</si>
  <si>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</si>
  <si>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</si>
  <si>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</si>
  <si>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</si>
  <si>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</si>
  <si>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</si>
  <si>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</si>
  <si>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</si>
  <si>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</si>
  <si>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</si>
  <si>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</si>
  <si>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</si>
  <si>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</si>
  <si>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</si>
  <si>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</si>
  <si>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</si>
  <si>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</si>
  <si>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</si>
  <si>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</si>
  <si>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</si>
  <si>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</si>
  <si>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</si>
  <si>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</si>
  <si>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</si>
  <si>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</si>
  <si>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</si>
  <si>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</si>
  <si>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</si>
  <si>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</si>
  <si>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</si>
  <si>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</si>
  <si>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</si>
  <si>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</si>
  <si>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</si>
  <si>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</si>
  <si>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</si>
  <si>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</si>
  <si>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</si>
  <si>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</si>
  <si>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</si>
  <si>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</si>
  <si>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</si>
  <si>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</si>
  <si>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</si>
  <si>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</si>
  <si>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</si>
  <si>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</si>
  <si>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</si>
  <si>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</si>
  <si>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</si>
  <si>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</si>
  <si>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</si>
  <si>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</si>
  <si>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</si>
  <si>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</si>
  <si>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</si>
  <si>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</si>
  <si>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</si>
  <si>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</si>
  <si>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</si>
  <si>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</si>
  <si>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</si>
  <si>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</si>
  <si>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</si>
  <si>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</si>
  <si>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</si>
  <si>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</si>
  <si>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</si>
  <si>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</si>
  <si>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</si>
  <si>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</si>
  <si>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</si>
  <si>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</si>
  <si>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</si>
  <si>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</si>
  <si>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</si>
  <si>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</si>
  <si>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</si>
  <si>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</si>
  <si>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</si>
  <si>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</si>
  <si>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</si>
  <si>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</si>
  <si>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</si>
  <si>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</si>
  <si>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</si>
  <si>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</si>
  <si>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</si>
  <si>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</si>
  <si>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</si>
  <si>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</si>
  <si>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</si>
  <si>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</si>
  <si>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</si>
  <si>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</si>
  <si>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</si>
  <si>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</si>
  <si>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</si>
  <si>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</si>
  <si>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</si>
  <si>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</si>
  <si>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</si>
  <si>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</si>
  <si>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</si>
  <si>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</si>
  <si>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</si>
  <si>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</si>
  <si>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</si>
  <si>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</si>
  <si>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</si>
  <si>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</si>
  <si>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</si>
  <si>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</si>
  <si>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</si>
  <si>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</si>
  <si>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</si>
  <si>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</si>
  <si>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</si>
  <si>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</si>
  <si>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</si>
  <si>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</si>
  <si>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</si>
  <si>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</si>
  <si>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</si>
  <si>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</si>
  <si>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</si>
  <si>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</si>
  <si>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</si>
  <si>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</si>
  <si>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</si>
  <si>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</si>
  <si>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</si>
  <si>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</si>
  <si>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</si>
  <si>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</si>
  <si>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</si>
  <si>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</si>
  <si>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</si>
  <si>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</si>
  <si>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</si>
  <si>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</si>
  <si>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</si>
  <si>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</si>
  <si>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</si>
  <si>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</si>
  <si>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</si>
  <si>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</si>
  <si>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</si>
  <si>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</si>
  <si>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</si>
  <si>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</si>
  <si>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</si>
  <si>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</si>
  <si>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</si>
  <si>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</si>
  <si>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</si>
  <si>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</si>
  <si>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</si>
  <si>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</si>
  <si>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</si>
  <si>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</si>
  <si>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</si>
  <si>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</si>
  <si>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</si>
  <si>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</si>
  <si>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</si>
  <si>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</si>
  <si>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</si>
  <si>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</si>
  <si>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</si>
  <si>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</si>
  <si>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</si>
  <si>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</si>
  <si>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</si>
  <si>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</si>
  <si>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</si>
  <si>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</si>
  <si>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</si>
  <si>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</si>
  <si>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</si>
  <si>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</si>
  <si>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</si>
  <si>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</si>
  <si>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</si>
  <si>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</si>
  <si>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</si>
  <si>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</si>
  <si>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</si>
  <si>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</si>
  <si>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</si>
  <si>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</si>
  <si>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</si>
  <si>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</si>
  <si>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</si>
  <si>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</si>
  <si>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</si>
  <si>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</si>
  <si>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</si>
  <si>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</si>
  <si>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</si>
  <si>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</si>
  <si>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</si>
  <si>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</si>
  <si>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</si>
  <si>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</si>
  <si>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</si>
  <si>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</si>
  <si>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</si>
  <si>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</si>
  <si>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</si>
  <si>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</si>
  <si>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</si>
  <si>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</si>
  <si>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</si>
  <si>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</si>
  <si>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</si>
  <si>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</si>
  <si>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</si>
  <si>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</si>
  <si>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</si>
  <si>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</si>
  <si>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</si>
  <si>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</si>
  <si>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</si>
  <si>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</si>
  <si>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</si>
  <si>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</si>
  <si>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</si>
  <si>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</si>
  <si>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</si>
  <si>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</si>
  <si>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</si>
  <si>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</si>
  <si>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</si>
  <si>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</si>
  <si>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</si>
  <si>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</si>
  <si>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</si>
  <si>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</si>
  <si>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</si>
  <si>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</si>
  <si>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</si>
  <si>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</si>
  <si>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</si>
  <si>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</si>
  <si>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</si>
  <si>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</si>
  <si>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</si>
  <si>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</si>
  <si>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</si>
  <si>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</si>
  <si>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</si>
  <si>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</si>
  <si>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</si>
  <si>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</si>
  <si>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</si>
  <si>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</si>
  <si>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</si>
  <si>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</si>
  <si>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</si>
  <si>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</si>
  <si>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</si>
  <si>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</si>
  <si>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</si>
  <si>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</si>
  <si>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</si>
  <si>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</si>
  <si>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</si>
  <si>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</si>
  <si>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</si>
  <si>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</si>
  <si>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</si>
  <si>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</si>
  <si>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</si>
  <si>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</si>
  <si>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</si>
  <si>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</si>
  <si>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</si>
  <si>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</si>
  <si>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</si>
  <si>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</si>
  <si>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</si>
  <si>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</si>
  <si>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</si>
  <si>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</si>
  <si>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</si>
  <si>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</si>
  <si>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</si>
  <si>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</si>
  <si>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</si>
  <si>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</si>
  <si>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</si>
  <si>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</si>
  <si>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</si>
  <si>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</si>
  <si>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</si>
  <si>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</si>
  <si>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</si>
  <si>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</si>
  <si>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</si>
  <si>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</si>
  <si>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</si>
  <si>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</si>
  <si>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</si>
  <si>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</si>
  <si>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</si>
  <si>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</si>
  <si>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</si>
  <si>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</si>
  <si>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</si>
  <si>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</si>
  <si>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</si>
  <si>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</si>
  <si>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</si>
  <si>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</si>
  <si>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</si>
  <si>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</si>
  <si>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</si>
  <si>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</si>
  <si>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</si>
  <si>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</si>
  <si>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</si>
  <si>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</si>
  <si>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</si>
  <si>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</si>
  <si>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</si>
  <si>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</si>
  <si>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</si>
  <si>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</si>
  <si>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</si>
  <si>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</si>
  <si>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</si>
  <si>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</si>
  <si>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</si>
  <si>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</si>
  <si>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</si>
  <si>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</si>
  <si>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</si>
  <si>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</si>
  <si>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</si>
  <si>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</si>
  <si>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</si>
  <si>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</si>
  <si>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</si>
  <si>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</si>
  <si>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</si>
  <si>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</si>
  <si>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</si>
  <si>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</si>
  <si>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</si>
  <si>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</si>
  <si>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</si>
  <si>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</si>
  <si>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</si>
  <si>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</si>
  <si>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</si>
  <si>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</si>
  <si>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</si>
  <si>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</si>
  <si>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</si>
  <si>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</si>
  <si>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</si>
  <si>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</si>
  <si>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</si>
  <si>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</si>
  <si>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</si>
  <si>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</si>
  <si>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</si>
  <si>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</si>
  <si>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</si>
  <si>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</si>
  <si>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</si>
  <si>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</si>
  <si>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</si>
  <si>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</si>
  <si>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</si>
  <si>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</si>
  <si>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</si>
  <si>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</si>
  <si>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</si>
  <si>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</si>
  <si>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</si>
  <si>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</si>
  <si>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</si>
  <si>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</si>
  <si>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</si>
  <si>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</si>
  <si>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</si>
  <si>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</si>
  <si>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</si>
  <si>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</si>
  <si>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</si>
  <si>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</si>
  <si>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</si>
  <si>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</si>
  <si>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</si>
  <si>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</si>
  <si>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</si>
  <si>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</si>
  <si>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</si>
  <si>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</si>
  <si>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</si>
  <si>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</si>
  <si>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</si>
  <si>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</si>
  <si>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</si>
  <si>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</si>
  <si>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</si>
  <si>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</si>
  <si>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</si>
  <si>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</si>
  <si>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</si>
  <si>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</si>
  <si>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</si>
  <si>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</si>
  <si>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</si>
  <si>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</si>
  <si>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</si>
  <si>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</si>
  <si>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</si>
  <si>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</si>
  <si>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</si>
  <si>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</si>
  <si>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</si>
  <si>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</si>
  <si>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</si>
  <si>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</si>
  <si>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</si>
  <si>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</si>
  <si>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</si>
  <si>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</si>
  <si>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</si>
  <si>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</si>
  <si>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</si>
  <si>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</si>
  <si>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</si>
  <si>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</si>
  <si>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</si>
  <si>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</si>
  <si>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</si>
  <si>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</si>
  <si>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</si>
  <si>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</si>
  <si>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</si>
  <si>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</si>
  <si>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</si>
  <si>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</si>
  <si>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</si>
  <si>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</si>
  <si>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</si>
  <si>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</si>
  <si>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</si>
  <si>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</si>
  <si>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</si>
  <si>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</si>
  <si>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</si>
  <si>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</si>
  <si>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</si>
  <si>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</si>
  <si>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</si>
  <si>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</si>
  <si>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</si>
  <si>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</si>
  <si>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</si>
  <si>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</si>
  <si>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</si>
  <si>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</si>
  <si>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</si>
  <si>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</si>
  <si>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</si>
  <si>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</si>
  <si>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</si>
  <si>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</si>
  <si>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</si>
  <si>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</si>
  <si>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</si>
  <si>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</si>
  <si>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</si>
  <si>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</si>
  <si>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</si>
  <si>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</si>
  <si>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</si>
  <si>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</si>
  <si>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</si>
  <si>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</si>
  <si>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</si>
  <si>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</si>
  <si>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</si>
  <si>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</si>
  <si>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</si>
  <si>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</si>
  <si>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</si>
  <si>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</si>
  <si>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</si>
  <si>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</si>
  <si>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</si>
  <si>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</si>
  <si>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</si>
  <si>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</si>
  <si>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</si>
  <si>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</si>
  <si>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</si>
  <si>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</si>
  <si>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</si>
  <si>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</si>
  <si>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</si>
  <si>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</si>
  <si>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</si>
  <si>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</si>
  <si>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</si>
  <si>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</si>
  <si>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</si>
  <si>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</si>
  <si>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</si>
  <si>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</si>
  <si>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</si>
  <si>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</si>
  <si>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</si>
  <si>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</si>
  <si>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</si>
  <si>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</si>
  <si>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</si>
  <si>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</si>
  <si>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</si>
  <si>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</si>
  <si>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</si>
  <si>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</si>
  <si>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</si>
  <si>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</si>
  <si>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</si>
  <si>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</si>
  <si>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</si>
  <si>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</si>
  <si>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</si>
  <si>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</si>
  <si>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</si>
  <si>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</si>
  <si>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</si>
  <si>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</si>
  <si>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</si>
  <si>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</si>
  <si>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</si>
  <si>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</si>
  <si>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</si>
  <si>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</si>
  <si>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</si>
  <si>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</si>
  <si>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</si>
  <si>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</si>
  <si>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</si>
  <si>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</si>
  <si>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</si>
  <si>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</si>
  <si>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</si>
  <si>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</si>
  <si>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</si>
  <si>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</si>
  <si>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</si>
  <si>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</si>
  <si>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</si>
  <si>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</si>
  <si>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</si>
  <si>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</si>
  <si>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</si>
  <si>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</si>
  <si>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</si>
  <si>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</si>
  <si>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</si>
  <si>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</si>
  <si>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</si>
  <si>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</si>
  <si>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</si>
  <si>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</si>
  <si>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</si>
  <si>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</si>
  <si>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</si>
  <si>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</si>
  <si>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</si>
  <si>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</si>
  <si>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</si>
  <si>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</si>
  <si>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</si>
  <si>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</si>
  <si>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</si>
  <si>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</si>
  <si>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</si>
  <si>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</si>
  <si>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</si>
  <si>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</si>
  <si>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</si>
  <si>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</si>
  <si>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</si>
  <si>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</si>
  <si>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</si>
  <si>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</si>
  <si>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</si>
  <si>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</si>
  <si>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</si>
  <si>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</si>
  <si>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</si>
  <si>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</si>
  <si>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</si>
  <si>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</si>
  <si>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</si>
  <si>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</si>
  <si>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</si>
  <si>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</si>
  <si>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</si>
  <si>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</si>
  <si>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</si>
  <si>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</si>
  <si>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</si>
  <si>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</si>
  <si>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</si>
  <si>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</si>
  <si>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</si>
  <si>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</si>
  <si>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</si>
  <si>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</si>
  <si>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</si>
  <si>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</si>
  <si>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</si>
  <si>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</si>
  <si>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</si>
  <si>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</si>
  <si>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</si>
  <si>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</si>
  <si>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</si>
  <si>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</si>
  <si>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</si>
  <si>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</si>
  <si>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</si>
  <si>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</si>
  <si>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</si>
  <si>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</si>
  <si>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</si>
  <si>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</si>
  <si>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</si>
  <si>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</si>
  <si>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</si>
  <si>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</si>
  <si>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</si>
  <si>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</si>
  <si>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</si>
  <si>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</si>
  <si>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</si>
  <si>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</si>
  <si>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</si>
  <si>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</si>
  <si>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</si>
  <si>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</si>
  <si>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</si>
  <si>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</si>
  <si>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</si>
  <si>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</si>
  <si>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</si>
  <si>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</si>
  <si>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</si>
  <si>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</si>
  <si>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</si>
  <si>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</si>
  <si>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</si>
  <si>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</si>
  <si>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</si>
  <si>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</si>
  <si>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</si>
  <si>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</si>
  <si>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</si>
  <si>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</si>
  <si>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</si>
  <si>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</si>
  <si>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</si>
  <si>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</si>
  <si>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</si>
  <si>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</si>
  <si>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</si>
  <si>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</si>
  <si>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</si>
  <si>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</si>
  <si>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</si>
  <si>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</si>
  <si>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</si>
  <si>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</si>
  <si>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</si>
  <si>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</si>
  <si>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</si>
  <si>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</si>
  <si>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</si>
  <si>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</si>
  <si>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</si>
  <si>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</si>
  <si>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</si>
  <si>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</si>
  <si>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</si>
  <si>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</si>
  <si>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</si>
  <si>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</si>
  <si>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</si>
  <si>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</si>
  <si>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</si>
  <si>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</si>
  <si>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</si>
  <si>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</si>
  <si>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</si>
  <si>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</si>
  <si>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</si>
  <si>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</si>
  <si>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</si>
  <si>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</si>
  <si>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</si>
  <si>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</si>
  <si>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</si>
  <si>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</si>
  <si>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</si>
  <si>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</si>
  <si>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</si>
  <si>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</si>
  <si>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</si>
  <si>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</si>
  <si>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</si>
  <si>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</si>
  <si>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</si>
  <si>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</si>
  <si>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</si>
  <si>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</si>
  <si>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</si>
  <si>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</si>
  <si>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</si>
  <si>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</si>
  <si>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</si>
  <si>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</si>
  <si>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</si>
  <si>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</si>
  <si>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</si>
  <si>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</si>
  <si>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</si>
  <si>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</si>
  <si>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</si>
  <si>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</si>
  <si>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</si>
  <si>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</si>
  <si>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</si>
  <si>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</si>
  <si>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</si>
  <si>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</si>
  <si>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</si>
  <si>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</si>
  <si>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</si>
  <si>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</si>
  <si>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</si>
  <si>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</si>
  <si>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</si>
  <si>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</si>
  <si>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</si>
  <si>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</si>
  <si>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</si>
  <si>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</si>
  <si>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</si>
  <si>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</si>
  <si>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</si>
  <si>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</si>
  <si>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</si>
  <si>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</si>
  <si>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</si>
  <si>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</si>
  <si>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</si>
  <si>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</si>
  <si>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</si>
  <si>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</si>
  <si>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</si>
  <si>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</si>
  <si>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</si>
  <si>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</si>
  <si>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</si>
  <si>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</si>
  <si>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</si>
  <si>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</si>
  <si>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</si>
  <si>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</si>
  <si>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</si>
  <si>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</si>
  <si>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</si>
  <si>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</si>
  <si>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</si>
  <si>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</si>
  <si>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</si>
  <si>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</si>
  <si>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</si>
  <si>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</si>
  <si>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</si>
  <si>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</si>
  <si>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</si>
  <si>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</si>
  <si>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</si>
  <si>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</si>
  <si>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</si>
  <si>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</si>
  <si>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</si>
  <si>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</si>
  <si>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</si>
  <si>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</si>
  <si>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</si>
  <si>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</si>
  <si>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</si>
  <si>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</si>
  <si>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</si>
  <si>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</si>
  <si>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</si>
  <si>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</si>
  <si>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</si>
  <si>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</si>
  <si>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</si>
  <si>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</si>
  <si>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</si>
  <si>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</si>
  <si>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</si>
  <si>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</si>
  <si>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</si>
  <si>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</si>
  <si>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</si>
  <si>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</si>
  <si>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</si>
  <si>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</si>
  <si>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</si>
  <si>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</si>
  <si>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</si>
  <si>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</si>
  <si>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</si>
  <si>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</si>
  <si>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</si>
  <si>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</si>
  <si>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</si>
  <si>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</si>
  <si>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</si>
  <si>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</si>
  <si>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</si>
  <si>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</si>
  <si>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</si>
  <si>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</si>
  <si>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</si>
  <si>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</si>
  <si>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</si>
  <si>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</si>
  <si>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</si>
  <si>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</si>
  <si>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</si>
  <si>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</si>
  <si>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</si>
  <si>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</si>
  <si>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</si>
  <si>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</si>
  <si>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</si>
  <si>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</si>
  <si>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</si>
  <si>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</si>
  <si>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</si>
  <si>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</si>
  <si>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</si>
  <si>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</si>
  <si>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</si>
  <si>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</si>
  <si>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</si>
  <si>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</si>
  <si>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</si>
  <si>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</si>
  <si>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</si>
  <si>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</si>
  <si>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</si>
  <si>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</si>
  <si>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</si>
  <si>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</si>
  <si>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</si>
  <si>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</si>
  <si>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</si>
  <si>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</si>
  <si>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</si>
  <si>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</si>
  <si>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</si>
  <si>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</si>
  <si>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</si>
  <si>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</si>
  <si>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</si>
  <si>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</si>
  <si>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</si>
  <si>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</si>
  <si>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</si>
  <si>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</si>
  <si>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</si>
  <si>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</si>
  <si>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</si>
  <si>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</si>
  <si>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</si>
  <si>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</si>
  <si>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</si>
  <si>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</si>
  <si>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</si>
  <si>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</si>
  <si>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</si>
  <si>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</si>
  <si>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</si>
  <si>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</si>
  <si>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</si>
  <si>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</si>
  <si>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</si>
  <si>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</si>
  <si>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</si>
  <si>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</si>
  <si>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</si>
  <si>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</si>
  <si>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</si>
  <si>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</si>
  <si>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</si>
  <si>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</si>
  <si>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</si>
  <si>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</si>
  <si>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</si>
  <si>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</si>
  <si>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</si>
  <si>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</si>
  <si>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</si>
  <si>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</si>
  <si>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</si>
  <si>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</si>
  <si>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</si>
  <si>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</si>
  <si>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</si>
  <si>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</si>
  <si>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</si>
  <si>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</si>
  <si>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</si>
  <si>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</si>
  <si>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</si>
  <si>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</si>
  <si>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</si>
  <si>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</si>
  <si>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</si>
  <si>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</si>
  <si>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</si>
  <si>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</si>
  <si>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</si>
  <si>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</si>
  <si>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</si>
  <si>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</si>
  <si>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</si>
  <si>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</si>
  <si>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</si>
  <si>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</si>
  <si>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</si>
  <si>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</si>
  <si>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</si>
  <si>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</si>
  <si>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</si>
  <si>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</si>
  <si>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</si>
  <si>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</si>
  <si>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</si>
  <si>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</si>
  <si>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</si>
  <si>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</si>
  <si>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</si>
  <si>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</si>
  <si>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</si>
  <si>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</si>
  <si>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</si>
  <si>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</si>
  <si>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</si>
  <si>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</si>
  <si>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</si>
  <si>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</si>
  <si>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</si>
  <si>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</si>
  <si>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</si>
  <si>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</si>
  <si>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</si>
  <si>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</si>
  <si>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</si>
  <si>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</si>
  <si>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</si>
  <si>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</si>
  <si>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</si>
  <si>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</si>
  <si>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</si>
  <si>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</si>
  <si>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</si>
  <si>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</si>
  <si>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</si>
  <si>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</si>
  <si>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</si>
  <si>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</si>
  <si>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</si>
  <si>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</si>
  <si>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</si>
  <si>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</si>
  <si>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</si>
  <si>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</si>
  <si>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</si>
  <si>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</si>
  <si>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</si>
  <si>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</si>
  <si>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</si>
  <si>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</si>
  <si>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</si>
  <si>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</si>
  <si>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</si>
  <si>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</si>
  <si>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</si>
  <si>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</si>
  <si>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</si>
  <si>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</si>
  <si>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</si>
  <si>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</si>
  <si>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</si>
  <si>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</si>
  <si>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</si>
  <si>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</si>
  <si>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</si>
  <si>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</si>
  <si>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</si>
  <si>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</si>
  <si>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</si>
  <si>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</si>
  <si>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</si>
  <si>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</si>
  <si>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</si>
  <si>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</si>
  <si>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</si>
  <si>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</si>
  <si>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</si>
  <si>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</si>
  <si>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</si>
  <si>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</si>
  <si>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</si>
  <si>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</si>
  <si>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</si>
  <si>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</si>
  <si>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</si>
  <si>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</si>
  <si>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</si>
  <si>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</si>
  <si>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</si>
  <si>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</si>
  <si>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</si>
  <si>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</si>
  <si>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</si>
  <si>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</si>
  <si>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</si>
  <si>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</si>
  <si>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</si>
  <si>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</si>
  <si>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</si>
  <si>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</si>
  <si>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</si>
  <si>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</si>
  <si>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</si>
  <si>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</si>
  <si>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</si>
  <si>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</si>
  <si>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</si>
  <si>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</si>
  <si>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</si>
  <si>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</si>
  <si>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</si>
  <si>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</si>
  <si>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</si>
  <si>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</si>
  <si>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</si>
  <si>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</si>
  <si>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</si>
  <si>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</si>
  <si>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</si>
  <si>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</si>
  <si>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</si>
  <si>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</si>
  <si>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</si>
  <si>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</si>
  <si>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</si>
  <si>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</si>
  <si>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</si>
  <si>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</si>
  <si>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</si>
  <si>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</si>
  <si>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</si>
  <si>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</si>
  <si>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</si>
  <si>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</si>
  <si>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</si>
  <si>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</si>
  <si>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</si>
  <si>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</si>
  <si>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</si>
  <si>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</si>
  <si>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</si>
  <si>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</si>
  <si>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</si>
  <si>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</si>
  <si>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</si>
  <si>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</si>
  <si>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</si>
  <si>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</si>
  <si>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</si>
  <si>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</si>
  <si>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</si>
  <si>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</si>
  <si>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</si>
  <si>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</si>
  <si>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</si>
  <si>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</si>
  <si>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</si>
  <si>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</si>
  <si>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</si>
  <si>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</si>
  <si>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</si>
  <si>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</si>
  <si>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</si>
  <si>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</si>
  <si>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</si>
  <si>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</si>
  <si>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</si>
  <si>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</si>
  <si>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</si>
  <si>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</si>
  <si>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</si>
  <si>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</si>
  <si>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</si>
  <si>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</si>
  <si>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</si>
  <si>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</si>
  <si>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</si>
  <si>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</si>
  <si>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</si>
  <si>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</si>
  <si>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</si>
  <si>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</si>
  <si>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</si>
  <si>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</si>
  <si>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</si>
  <si>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</si>
  <si>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</si>
  <si>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</si>
  <si>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</si>
  <si>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</si>
  <si>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</si>
  <si>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</si>
  <si>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</si>
  <si>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</si>
  <si>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</si>
  <si>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</si>
  <si>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</si>
  <si>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</si>
  <si>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</si>
  <si>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</si>
  <si>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</si>
  <si>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</si>
  <si>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</si>
  <si>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</si>
  <si>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</si>
  <si>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</si>
  <si>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</si>
  <si>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</si>
  <si>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</si>
  <si>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</si>
  <si>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</si>
  <si>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</si>
  <si>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</si>
  <si>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</si>
  <si>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</si>
  <si>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</si>
  <si>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</si>
  <si>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</si>
  <si>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</si>
  <si>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</si>
  <si>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</si>
  <si>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</si>
  <si>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</si>
  <si>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</si>
  <si>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</si>
  <si>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</si>
  <si>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</si>
  <si>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</si>
  <si>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</si>
  <si>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</si>
  <si>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</si>
  <si>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</si>
  <si>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</si>
  <si>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</si>
  <si>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</si>
  <si>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</si>
  <si>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</si>
  <si>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</si>
  <si>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</si>
  <si>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</si>
  <si>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</si>
  <si>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</si>
  <si>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</si>
  <si>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</si>
  <si>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</si>
  <si>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</si>
  <si>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</si>
  <si>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</si>
  <si>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</si>
  <si>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</si>
  <si>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</si>
  <si>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</si>
  <si>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</si>
  <si>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</si>
  <si>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</si>
  <si>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</si>
  <si>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</si>
  <si>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</si>
  <si>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</si>
  <si>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</si>
  <si>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</si>
  <si>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</si>
  <si>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</si>
  <si>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</si>
  <si>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</si>
  <si>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</si>
  <si>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</si>
  <si>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</si>
  <si>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</si>
  <si>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</si>
  <si>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</si>
  <si>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</si>
  <si>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</si>
  <si>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</si>
  <si>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</si>
  <si>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</si>
  <si>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</si>
  <si>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</si>
  <si>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</si>
  <si>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</si>
  <si>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</si>
  <si>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</si>
  <si>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</si>
  <si>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</si>
  <si>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</si>
  <si>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</si>
  <si>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</si>
  <si>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</si>
  <si>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</si>
  <si>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</si>
  <si>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</si>
  <si>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</si>
  <si>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</si>
  <si>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</si>
  <si>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</si>
  <si>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</si>
  <si>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</si>
  <si>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</si>
  <si>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</si>
  <si>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</si>
  <si>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</si>
  <si>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</si>
  <si>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</si>
  <si>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</si>
  <si>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</si>
  <si>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</si>
  <si>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</si>
  <si>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</si>
  <si>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</si>
  <si>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</si>
  <si>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</si>
  <si>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</si>
  <si>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</si>
  <si>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</si>
  <si>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</si>
  <si>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</si>
  <si>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</si>
  <si>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</si>
  <si>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</si>
  <si>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</si>
  <si>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</si>
  <si>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</si>
  <si>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</si>
  <si>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</si>
  <si>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</si>
  <si>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</si>
  <si>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</si>
  <si>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</si>
  <si>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</si>
  <si>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</si>
  <si>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</si>
  <si>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</si>
  <si>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</si>
  <si>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</si>
  <si>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</si>
  <si>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</si>
  <si>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</si>
  <si>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</si>
  <si>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</si>
  <si>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</si>
  <si>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</si>
  <si>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</si>
  <si>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</si>
  <si>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</si>
  <si>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</si>
  <si>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</si>
  <si>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</si>
  <si>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</si>
  <si>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</si>
  <si>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</si>
  <si>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</si>
  <si>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</si>
  <si>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</si>
  <si>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</si>
  <si>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</si>
  <si>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</si>
  <si>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</si>
  <si>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</si>
  <si>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</si>
  <si>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</si>
  <si>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</si>
  <si>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</si>
  <si>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</si>
  <si>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</si>
  <si>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</si>
  <si>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</si>
  <si>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</si>
  <si>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</si>
  <si>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</si>
  <si>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</si>
  <si>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</si>
  <si>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</si>
  <si>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</si>
  <si>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</si>
  <si>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</si>
  <si>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</si>
  <si>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</si>
  <si>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</si>
  <si>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</si>
  <si>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</si>
  <si>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</si>
  <si>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</si>
  <si>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</si>
  <si>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</si>
  <si>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</si>
  <si>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</si>
  <si>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</si>
  <si>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</si>
  <si>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</si>
  <si>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</si>
  <si>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</si>
  <si>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</si>
  <si>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</si>
  <si>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</si>
  <si>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</si>
  <si>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</si>
  <si>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</si>
  <si>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</si>
  <si>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</si>
  <si>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</si>
  <si>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</si>
  <si>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</si>
  <si>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</si>
  <si>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</si>
  <si>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</si>
  <si>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</si>
  <si>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</si>
  <si>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</si>
  <si>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</si>
  <si>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</si>
  <si>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</si>
  <si>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</si>
  <si>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</si>
  <si>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</si>
  <si>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</si>
  <si>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</si>
  <si>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</si>
  <si>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</si>
  <si>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</si>
  <si>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</si>
  <si>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</si>
  <si>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</si>
  <si>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</si>
  <si>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</si>
  <si>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</si>
  <si>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</si>
  <si>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</si>
  <si>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</si>
  <si>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</si>
  <si>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</si>
  <si>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</si>
  <si>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</si>
  <si>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</si>
  <si>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</si>
  <si>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</si>
  <si>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</si>
  <si>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</si>
  <si>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</si>
  <si>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</si>
  <si>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</si>
  <si>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</si>
  <si>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</si>
  <si>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</si>
  <si>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</si>
  <si>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</si>
  <si>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</si>
  <si>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</si>
  <si>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</si>
  <si>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</si>
  <si>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</si>
  <si>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</si>
  <si>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</si>
  <si>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</si>
  <si>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</si>
  <si>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</si>
  <si>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</si>
  <si>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</si>
  <si>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</si>
  <si>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</si>
  <si>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</si>
  <si>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</si>
  <si>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</si>
  <si>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</si>
  <si>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</si>
  <si>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</si>
  <si>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</si>
  <si>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</si>
  <si>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</si>
  <si>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</si>
  <si>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</si>
  <si>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</si>
  <si>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</si>
  <si>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</si>
  <si>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</si>
  <si>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</si>
  <si>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</si>
  <si>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</si>
  <si>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</si>
  <si>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</si>
  <si>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</si>
  <si>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</si>
  <si>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</si>
  <si>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</si>
  <si>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</si>
  <si>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</si>
  <si>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</si>
  <si>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</si>
  <si>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</si>
  <si>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</si>
  <si>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</si>
  <si>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</si>
  <si>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</si>
  <si>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</si>
  <si>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</si>
  <si>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</si>
  <si>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</si>
  <si>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</si>
  <si>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</si>
  <si>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</si>
  <si>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</si>
  <si>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</si>
  <si>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</si>
  <si>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</si>
  <si>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</si>
  <si>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</si>
  <si>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</si>
  <si>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</si>
  <si>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</si>
  <si>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</si>
  <si>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</si>
  <si>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</si>
  <si>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</si>
  <si>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</si>
  <si>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</si>
  <si>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</si>
  <si>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</si>
  <si>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</si>
  <si>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</si>
  <si>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</si>
  <si>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</si>
  <si>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</si>
  <si>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</si>
  <si>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</si>
  <si>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</si>
  <si>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</si>
  <si>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</si>
  <si>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</si>
  <si>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</si>
  <si>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</si>
  <si>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</si>
  <si>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</si>
  <si>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</si>
  <si>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</si>
  <si>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</si>
  <si>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</si>
  <si>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</si>
  <si>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</si>
  <si>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</si>
  <si>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</si>
  <si>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</si>
  <si>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</si>
  <si>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</si>
  <si>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</si>
  <si>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</si>
  <si>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</si>
  <si>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</si>
  <si>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</si>
  <si>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</si>
  <si>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</si>
  <si>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</si>
  <si>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</si>
  <si>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</si>
  <si>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</si>
  <si>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</si>
  <si>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</si>
  <si>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</si>
  <si>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</si>
  <si>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</si>
  <si>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</si>
  <si>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</si>
  <si>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</si>
  <si>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</si>
  <si>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</si>
  <si>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</si>
  <si>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</si>
  <si>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</si>
  <si>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</si>
  <si>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</si>
  <si>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</si>
  <si>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</si>
  <si>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</si>
  <si>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</si>
  <si>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</si>
  <si>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</si>
  <si>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</si>
  <si>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</si>
  <si>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</si>
  <si>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</si>
  <si>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</si>
  <si>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</si>
  <si>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</si>
  <si>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</si>
  <si>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</si>
  <si>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</si>
  <si>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</si>
  <si>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</si>
  <si>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</si>
  <si>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</si>
  <si>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</si>
  <si>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</si>
  <si>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</si>
  <si>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</si>
  <si>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</si>
  <si>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</si>
  <si>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</si>
  <si>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</si>
  <si>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</si>
  <si>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</si>
  <si>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</si>
  <si>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</si>
  <si>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</si>
  <si>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</si>
  <si>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</si>
  <si>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</si>
  <si>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</si>
  <si>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</si>
  <si>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</si>
  <si>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</si>
  <si>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</si>
  <si>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</si>
  <si>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</si>
  <si>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</si>
  <si>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</si>
  <si>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</si>
  <si>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</si>
  <si>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</si>
  <si>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</si>
  <si>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</si>
  <si>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</si>
  <si>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</si>
  <si>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</si>
  <si>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</si>
  <si>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</si>
  <si>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</si>
  <si>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</si>
  <si>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</si>
  <si>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</si>
  <si>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</si>
  <si>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</si>
  <si>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</si>
  <si>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</si>
  <si>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</si>
  <si>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</si>
  <si>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</si>
  <si>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</si>
  <si>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</si>
  <si>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</si>
  <si>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</si>
  <si>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</si>
  <si>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</si>
  <si>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</si>
  <si>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</si>
  <si>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</si>
  <si>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</si>
  <si>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</si>
  <si>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</si>
  <si>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</si>
  <si>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</si>
  <si>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</si>
  <si>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</si>
  <si>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</si>
  <si>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</si>
  <si>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</si>
  <si>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</si>
  <si>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</si>
  <si>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</si>
  <si>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</si>
  <si>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</si>
  <si>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</si>
  <si>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</si>
  <si>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</si>
  <si>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</si>
  <si>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</si>
  <si>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</si>
  <si>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</si>
  <si>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</si>
  <si>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</si>
  <si>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</si>
  <si>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</si>
  <si>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</si>
  <si>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</si>
  <si>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</si>
  <si>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</si>
  <si>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</si>
  <si>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</si>
  <si>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</si>
  <si>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</si>
  <si>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</si>
  <si>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</si>
  <si>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</si>
  <si>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</si>
  <si>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</si>
  <si>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</si>
  <si>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</si>
  <si>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</si>
  <si>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</si>
  <si>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</si>
  <si>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</si>
  <si>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</si>
  <si>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</si>
  <si>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</si>
  <si>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</si>
  <si>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</si>
  <si>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</si>
  <si>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</si>
  <si>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</si>
  <si>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</si>
  <si>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</si>
  <si>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</si>
  <si>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</si>
  <si>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</si>
  <si>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</si>
  <si>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</si>
  <si>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</si>
  <si>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</si>
  <si>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</si>
  <si>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</si>
  <si>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</si>
  <si>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</si>
  <si>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</si>
  <si>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</si>
  <si>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</si>
  <si>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</si>
  <si>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</si>
  <si>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</si>
  <si>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</si>
  <si>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</si>
  <si>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</si>
  <si>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</si>
  <si>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</si>
  <si>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</si>
  <si>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</si>
  <si>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</si>
  <si>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</si>
  <si>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</si>
  <si>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</si>
  <si>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</si>
  <si>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</si>
  <si>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</si>
  <si>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</si>
  <si>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</si>
  <si>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</si>
  <si>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</si>
  <si>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</si>
  <si>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</si>
  <si>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</si>
  <si>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</si>
  <si>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</si>
  <si>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</si>
  <si>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</si>
  <si>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</si>
  <si>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</si>
  <si>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</si>
  <si>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</si>
  <si>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</si>
  <si>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</si>
  <si>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</si>
  <si>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</si>
  <si>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</si>
  <si>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</si>
  <si>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</si>
  <si>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</si>
  <si>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</si>
  <si>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</si>
  <si>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</si>
  <si>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</si>
  <si>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</si>
  <si>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</si>
  <si>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</si>
  <si>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</si>
  <si>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</si>
  <si>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</si>
  <si>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</si>
  <si>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</si>
  <si>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</si>
  <si>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</si>
  <si>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</si>
  <si>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</si>
  <si>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</si>
  <si>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</si>
  <si>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</si>
  <si>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</si>
  <si>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</si>
  <si>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</si>
  <si>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</si>
  <si>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</si>
  <si>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</si>
  <si>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</si>
  <si>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</si>
  <si>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</si>
  <si>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</si>
  <si>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</si>
  <si>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</si>
  <si>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</si>
  <si>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</si>
  <si>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</si>
  <si>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</si>
  <si>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</si>
  <si>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</si>
  <si>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</si>
  <si>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</si>
  <si>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</si>
  <si>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</si>
  <si>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</si>
  <si>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</si>
  <si>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</si>
  <si>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</si>
  <si>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</si>
  <si>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</si>
  <si>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</si>
  <si>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</si>
  <si>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</si>
  <si>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</si>
  <si>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</si>
  <si>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</si>
  <si>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</si>
  <si>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</si>
  <si>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</si>
  <si>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</si>
  <si>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</si>
  <si>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</si>
  <si>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</si>
  <si>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</si>
  <si>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</si>
  <si>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</si>
  <si>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</si>
  <si>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</si>
  <si>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</si>
  <si>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</si>
  <si>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</si>
  <si>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</si>
  <si>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</si>
  <si>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</si>
  <si>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</si>
  <si>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</si>
  <si>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</si>
  <si>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</si>
  <si>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</si>
  <si>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</si>
  <si>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</si>
  <si>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</si>
  <si>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</si>
  <si>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</si>
  <si>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</si>
  <si>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</si>
  <si>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</si>
  <si>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</si>
  <si>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</si>
  <si>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</si>
  <si>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</si>
  <si>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</si>
  <si>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</si>
  <si>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</si>
  <si>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</si>
  <si>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</si>
  <si>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</si>
  <si>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</si>
  <si>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</si>
  <si>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</si>
  <si>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</si>
  <si>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</si>
  <si>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</si>
  <si>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</si>
  <si>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</si>
  <si>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</si>
  <si>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</si>
  <si>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</si>
  <si>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</si>
  <si>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</si>
  <si>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</si>
  <si>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</si>
  <si>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</si>
  <si>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</si>
  <si>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</si>
  <si>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</si>
  <si>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</si>
  <si>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</si>
  <si>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</si>
  <si>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</si>
  <si>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</si>
  <si>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</si>
  <si>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</si>
  <si>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</si>
  <si>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</si>
  <si>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</si>
  <si>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</si>
  <si>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</si>
  <si>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</si>
  <si>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</si>
  <si>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</si>
  <si>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</si>
  <si>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</si>
  <si>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</si>
  <si>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</si>
  <si>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</si>
  <si>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</si>
  <si>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</si>
  <si>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</si>
  <si>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</si>
  <si>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</si>
  <si>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</si>
  <si>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</si>
  <si>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</si>
  <si>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</si>
  <si>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</si>
  <si>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</si>
  <si>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</si>
  <si>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</si>
  <si>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</si>
  <si>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</si>
  <si>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</si>
  <si>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</si>
  <si>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</si>
  <si>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</si>
  <si>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</si>
  <si>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</si>
  <si>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</si>
  <si>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</si>
  <si>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</si>
  <si>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</si>
  <si>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</si>
  <si>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</si>
  <si>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</si>
  <si>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</si>
  <si>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</si>
  <si>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</si>
  <si>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</si>
  <si>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</si>
  <si>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</si>
  <si>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</si>
  <si>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</si>
  <si>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</si>
  <si>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</si>
  <si>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</si>
  <si>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</si>
  <si>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</si>
  <si>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</si>
  <si>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</si>
  <si>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</si>
  <si>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</si>
  <si>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</si>
  <si>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</si>
  <si>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</si>
  <si>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</si>
  <si>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</si>
  <si>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</si>
  <si>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</si>
  <si>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</si>
  <si>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</si>
  <si>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</si>
  <si>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</si>
  <si>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</si>
  <si>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</si>
  <si>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</si>
  <si>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</si>
  <si>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</si>
  <si>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</si>
  <si>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</si>
  <si>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</si>
  <si>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</si>
  <si>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</si>
  <si>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</si>
  <si>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</si>
  <si>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</si>
  <si>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</si>
  <si>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</si>
  <si>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</si>
  <si>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</si>
  <si>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</si>
  <si>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</si>
  <si>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</si>
  <si>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</si>
  <si>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</si>
  <si>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</si>
  <si>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</si>
  <si>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</si>
  <si>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</si>
  <si>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</si>
  <si>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</si>
  <si>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</si>
  <si>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</si>
  <si>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</si>
  <si>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</si>
  <si>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</si>
  <si>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</si>
  <si>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</si>
  <si>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</si>
  <si>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</si>
  <si>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</si>
  <si>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</si>
  <si>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</si>
  <si>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</si>
  <si>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</si>
  <si>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</si>
  <si>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</si>
  <si>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</si>
  <si>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</si>
  <si>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</si>
  <si>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</si>
  <si>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</si>
  <si>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</si>
  <si>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</si>
  <si>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</si>
  <si>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</si>
  <si>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</si>
  <si>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</si>
  <si>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</si>
  <si>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</si>
  <si>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</si>
  <si>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</si>
  <si>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</si>
  <si>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</si>
  <si>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</si>
  <si>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</si>
  <si>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</si>
  <si>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</si>
  <si>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</si>
  <si>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</si>
  <si>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</si>
  <si>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</si>
  <si>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</si>
  <si>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</si>
  <si>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</si>
  <si>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</si>
  <si>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</si>
  <si>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</si>
  <si>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</si>
  <si>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</si>
  <si>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</si>
  <si>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</si>
  <si>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</si>
  <si>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</si>
  <si>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</si>
  <si>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</si>
  <si>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</si>
  <si>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</si>
  <si>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</si>
  <si>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</si>
  <si>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</si>
  <si>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</si>
  <si>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</si>
  <si>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</si>
  <si>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</si>
  <si>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</si>
  <si>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</si>
  <si>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</si>
  <si>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</si>
  <si>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</si>
  <si>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</si>
  <si>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</si>
  <si>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</si>
  <si>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</si>
  <si>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</si>
  <si>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</si>
  <si>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</si>
  <si>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</si>
  <si>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</si>
  <si>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</si>
  <si>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</si>
  <si>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</si>
  <si>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</si>
  <si>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</si>
  <si>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</si>
  <si>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</si>
  <si>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</si>
  <si>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</si>
  <si>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</si>
  <si>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</si>
  <si>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</si>
  <si>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</si>
  <si>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</si>
  <si>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</si>
  <si>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</si>
  <si>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</si>
  <si>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</si>
  <si>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</si>
  <si>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</si>
  <si>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</si>
  <si>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</si>
  <si>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</si>
  <si>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</si>
  <si>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</si>
  <si>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</si>
  <si>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</si>
  <si>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</si>
  <si>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</si>
  <si>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</si>
  <si>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</si>
  <si>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</si>
  <si>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</si>
  <si>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</si>
  <si>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</si>
  <si>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</si>
  <si>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</si>
  <si>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</si>
  <si>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</si>
  <si>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</si>
  <si>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</si>
  <si>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</si>
  <si>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</si>
  <si>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</si>
  <si>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</si>
  <si>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</si>
  <si>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</si>
  <si>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</si>
  <si>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</si>
  <si>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</si>
  <si>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</si>
  <si>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</si>
  <si>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</si>
  <si>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</si>
  <si>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</si>
  <si>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</si>
  <si>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</si>
  <si>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</si>
  <si>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</si>
  <si>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</si>
  <si>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</si>
  <si>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</si>
  <si>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</si>
  <si>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</si>
  <si>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</si>
  <si>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</si>
  <si>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</si>
  <si>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</si>
  <si>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</si>
  <si>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</si>
  <si>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</si>
  <si>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</si>
  <si>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</si>
  <si>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</si>
  <si>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</si>
  <si>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</si>
  <si>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</si>
  <si>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</si>
  <si>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</si>
  <si>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</si>
  <si>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</si>
  <si>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</si>
  <si>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</si>
  <si>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</si>
  <si>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</si>
  <si>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</si>
  <si>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</si>
  <si>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</si>
  <si>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</si>
  <si>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</si>
  <si>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</si>
  <si>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</si>
  <si>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</si>
  <si>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</si>
  <si>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</si>
  <si>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</si>
  <si>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</si>
  <si>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</si>
  <si>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</si>
  <si>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</si>
  <si>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</si>
  <si>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</si>
  <si>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</si>
  <si>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</si>
  <si>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</si>
  <si>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</si>
  <si>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</si>
  <si>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</si>
  <si>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</si>
  <si>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</si>
  <si>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</si>
  <si>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</si>
  <si>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</si>
  <si>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</si>
  <si>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</si>
  <si>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</si>
  <si>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</si>
  <si>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</si>
  <si>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</si>
  <si>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</si>
  <si>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</si>
  <si>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</si>
  <si>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</si>
  <si>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</si>
  <si>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</si>
  <si>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</si>
  <si>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</si>
  <si>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</si>
  <si>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</si>
  <si>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</si>
  <si>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</si>
  <si>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</si>
  <si>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</si>
  <si>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</si>
  <si>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</si>
  <si>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</si>
  <si>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</si>
  <si>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</si>
  <si>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</si>
  <si>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</si>
  <si>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</si>
  <si>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</si>
  <si>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</si>
  <si>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</si>
  <si>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</si>
  <si>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</si>
  <si>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</si>
  <si>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</si>
  <si>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</si>
  <si>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</si>
  <si>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</si>
  <si>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</si>
  <si>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</si>
  <si>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</si>
  <si>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</si>
  <si>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</si>
  <si>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</si>
  <si>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</si>
  <si>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</si>
  <si>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</si>
  <si>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</si>
  <si>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</si>
  <si>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</si>
  <si>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</si>
  <si>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</si>
  <si>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</si>
  <si>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</si>
  <si>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</si>
  <si>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</si>
  <si>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</si>
  <si>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</si>
  <si>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</si>
  <si>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</si>
  <si>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</si>
  <si>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</si>
  <si>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</si>
  <si>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</si>
  <si>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</si>
  <si>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</si>
  <si>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</si>
  <si>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</si>
  <si>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</si>
  <si>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</si>
  <si>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</si>
  <si>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</si>
  <si>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</si>
  <si>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</si>
  <si>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</si>
  <si>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</si>
  <si>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</si>
  <si>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</si>
  <si>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</si>
  <si>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</si>
  <si>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</si>
  <si>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</si>
  <si>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</si>
  <si>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</si>
  <si>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</si>
  <si>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</si>
  <si>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</si>
  <si>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</si>
  <si>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</si>
  <si>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</si>
  <si>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</si>
  <si>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</si>
  <si>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</si>
  <si>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</si>
  <si>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</si>
  <si>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</si>
  <si>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</si>
  <si>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</si>
  <si>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</si>
  <si>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</si>
  <si>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</si>
  <si>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</si>
  <si>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</si>
  <si>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</si>
  <si>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</si>
  <si>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</si>
  <si>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</si>
  <si>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</si>
  <si>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</si>
  <si>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</si>
  <si>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</si>
  <si>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</si>
  <si>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</si>
  <si>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</si>
  <si>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</si>
  <si>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</si>
  <si>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</si>
  <si>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</si>
  <si>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</si>
  <si>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</si>
  <si>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</si>
  <si>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</si>
  <si>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</si>
  <si>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</si>
  <si>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</si>
  <si>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</si>
  <si>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</si>
  <si>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</si>
  <si>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</si>
  <si>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</si>
  <si>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</si>
  <si>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</si>
  <si>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</si>
  <si>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</si>
  <si>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</si>
  <si>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</si>
  <si>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</si>
  <si>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</si>
  <si>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</si>
  <si>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</si>
  <si>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</si>
  <si>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</si>
  <si>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</si>
  <si>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</si>
  <si>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</si>
  <si>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</si>
  <si>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</si>
  <si>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</si>
  <si>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</si>
  <si>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</si>
  <si>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</si>
  <si>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</si>
  <si>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</si>
  <si>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</si>
  <si>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</si>
  <si>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</si>
  <si>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</si>
  <si>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</si>
  <si>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</si>
  <si>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</si>
  <si>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</si>
  <si>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</si>
  <si>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</si>
  <si>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</si>
  <si>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</si>
  <si>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</si>
  <si>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</si>
  <si>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</si>
  <si>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</si>
  <si>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</si>
  <si>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</si>
  <si>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</si>
  <si>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</si>
  <si>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</si>
  <si>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</si>
  <si>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</si>
  <si>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</si>
  <si>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</si>
  <si>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</si>
  <si>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</si>
  <si>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</si>
  <si>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</si>
  <si>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</si>
  <si>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</si>
  <si>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</si>
  <si>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</si>
  <si>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</si>
  <si>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</si>
  <si>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</si>
  <si>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</si>
  <si>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</si>
  <si>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</si>
  <si>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</si>
  <si>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</si>
  <si>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</si>
  <si>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</si>
  <si>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</si>
  <si>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</si>
  <si>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</si>
  <si>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</si>
  <si>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</si>
  <si>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</si>
  <si>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</si>
  <si>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</si>
  <si>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</si>
  <si>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</si>
  <si>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</si>
  <si>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</si>
  <si>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</si>
  <si>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</si>
  <si>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</si>
  <si>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</si>
  <si>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</si>
  <si>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</si>
  <si>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</si>
  <si>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</si>
  <si>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</si>
  <si>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</si>
  <si>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</si>
  <si>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</si>
  <si>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</si>
  <si>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</si>
  <si>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</si>
  <si>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</si>
  <si>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</si>
  <si>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</si>
  <si>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</si>
  <si>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</si>
  <si>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</si>
  <si>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</si>
  <si>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</si>
  <si>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</si>
  <si>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</si>
  <si>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</si>
  <si>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</si>
  <si>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</si>
  <si>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</si>
  <si>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</si>
  <si>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</si>
  <si>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</si>
  <si>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</si>
  <si>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</si>
  <si>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</si>
  <si>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</si>
  <si>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</si>
  <si>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</si>
  <si>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</si>
  <si>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</si>
  <si>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</si>
  <si>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</si>
  <si>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</si>
  <si>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</si>
  <si>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</si>
  <si>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</si>
  <si>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</si>
  <si>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</si>
  <si>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</si>
  <si>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</si>
  <si>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</si>
  <si>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</si>
  <si>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</si>
  <si>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</si>
  <si>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</si>
  <si>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</si>
  <si>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</si>
  <si>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</si>
  <si>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</si>
  <si>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</si>
  <si>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</si>
  <si>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</si>
  <si>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</si>
  <si>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</si>
  <si>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</si>
  <si>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</si>
  <si>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</si>
  <si>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</si>
  <si>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</si>
  <si>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</si>
  <si>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</si>
  <si>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</si>
  <si>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</si>
  <si>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</si>
  <si>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</si>
  <si>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</si>
  <si>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</si>
  <si>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</si>
  <si>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</si>
  <si>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</si>
  <si>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</si>
  <si>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</si>
  <si>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</si>
  <si>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</si>
  <si>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</si>
  <si>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</si>
  <si>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</si>
  <si>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</si>
  <si>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</si>
  <si>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</si>
  <si>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</si>
  <si>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</si>
  <si>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</si>
  <si>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</si>
  <si>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</si>
  <si>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</si>
  <si>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</si>
  <si>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</si>
  <si>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</si>
  <si>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</si>
  <si>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</si>
  <si>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</si>
  <si>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</si>
  <si>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</si>
  <si>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</si>
  <si>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</si>
  <si>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</si>
  <si>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</si>
  <si>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</si>
  <si>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</si>
  <si>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</si>
  <si>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</si>
  <si>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</si>
  <si>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</si>
  <si>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</si>
  <si>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</si>
  <si>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</si>
  <si>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</si>
  <si>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</si>
  <si>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</si>
  <si>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</si>
  <si>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</si>
  <si>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</si>
  <si>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</si>
  <si>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</si>
  <si>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</si>
  <si>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</si>
  <si>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</si>
  <si>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</si>
  <si>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</si>
  <si>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</si>
  <si>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</si>
  <si>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</si>
  <si>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</si>
  <si>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</si>
  <si>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</si>
  <si>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</si>
  <si>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</si>
  <si>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</si>
  <si>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</si>
  <si>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</si>
  <si>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</si>
  <si>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</si>
  <si>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</si>
  <si>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</si>
  <si>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</si>
  <si>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</si>
  <si>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</si>
  <si>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</si>
  <si>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</si>
  <si>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</si>
  <si>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</si>
  <si>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</si>
  <si>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</si>
  <si>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</si>
  <si>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</si>
  <si>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</si>
  <si>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</si>
  <si>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</si>
  <si>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</si>
  <si>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</si>
  <si>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</si>
  <si>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</si>
  <si>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</si>
  <si>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</si>
  <si>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</si>
  <si>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</si>
  <si>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</si>
  <si>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</si>
  <si>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</si>
  <si>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</si>
  <si>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</si>
  <si>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</si>
  <si>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</si>
  <si>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</si>
  <si>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</si>
  <si>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</si>
  <si>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</si>
  <si>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</si>
  <si>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</si>
  <si>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</si>
  <si>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</si>
  <si>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</si>
  <si>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</si>
  <si>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</si>
  <si>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</si>
  <si>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</si>
  <si>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</si>
  <si>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</si>
  <si>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</si>
  <si>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</si>
  <si>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</si>
  <si>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</si>
  <si>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</si>
  <si>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</si>
  <si>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</si>
  <si>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</si>
  <si>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</si>
  <si>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</si>
  <si>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</si>
  <si>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</si>
  <si>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</si>
  <si>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</si>
  <si>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</si>
  <si>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</si>
  <si>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</si>
  <si>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</si>
  <si>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</si>
  <si>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</si>
  <si>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</si>
  <si>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</si>
  <si>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</si>
  <si>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</si>
  <si>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</si>
  <si>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</si>
  <si>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</si>
  <si>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</si>
  <si>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</si>
  <si>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</si>
  <si>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</si>
  <si>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</si>
  <si>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</si>
  <si>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</si>
  <si>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</si>
  <si>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</si>
  <si>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</si>
  <si>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</si>
  <si>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</si>
  <si>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</si>
  <si>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</si>
  <si>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</si>
  <si>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</si>
  <si>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</si>
  <si>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</si>
  <si>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</si>
  <si>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</si>
  <si>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</si>
  <si>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</si>
  <si>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</si>
  <si>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</si>
  <si>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</si>
  <si>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</si>
  <si>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</si>
  <si>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</si>
  <si>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</si>
  <si>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</si>
  <si>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</si>
  <si>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</si>
  <si>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</si>
  <si>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</si>
  <si>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</si>
  <si>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</si>
  <si>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</si>
  <si>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</si>
  <si>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</si>
  <si>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</si>
  <si>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</si>
  <si>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</si>
  <si>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</si>
  <si>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</si>
  <si>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</si>
  <si>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</si>
  <si>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</si>
  <si>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</si>
  <si>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</si>
  <si>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</si>
  <si>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</si>
  <si>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</si>
  <si>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</si>
  <si>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</si>
  <si>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</si>
  <si>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</si>
  <si>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</si>
  <si>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</si>
  <si>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</si>
  <si>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</si>
  <si>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</si>
  <si>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</si>
  <si>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</si>
  <si>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</si>
  <si>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</si>
  <si>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</si>
  <si>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</si>
  <si>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</si>
  <si>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</si>
  <si>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</si>
  <si>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</si>
  <si>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</si>
  <si>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</si>
  <si>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</si>
  <si>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</si>
  <si>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</si>
  <si>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</si>
  <si>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</si>
  <si>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</si>
  <si>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</si>
  <si>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</si>
  <si>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</si>
  <si>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</si>
  <si>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</si>
  <si>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</si>
  <si>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</si>
  <si>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</si>
  <si>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</si>
  <si>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</si>
  <si>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</si>
  <si>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</si>
  <si>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</si>
  <si>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</si>
  <si>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</si>
  <si>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</si>
  <si>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</si>
  <si>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</si>
  <si>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</si>
  <si>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</si>
  <si>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</si>
  <si>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</si>
  <si>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</si>
  <si>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</si>
  <si>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</si>
  <si>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</si>
  <si>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</si>
  <si>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</si>
  <si>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</si>
  <si>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</si>
  <si>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</si>
  <si>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</si>
  <si>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</si>
  <si>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</si>
  <si>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</si>
  <si>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</si>
  <si>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</si>
  <si>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</si>
  <si>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</si>
  <si>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</si>
  <si>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</si>
  <si>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</si>
  <si>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</si>
  <si>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</si>
  <si>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</si>
  <si>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</si>
  <si>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</si>
  <si>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</si>
  <si>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</si>
  <si>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</si>
  <si>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</si>
  <si>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</si>
  <si>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</si>
  <si>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</si>
  <si>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</si>
  <si>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</si>
  <si>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</si>
  <si>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</si>
  <si>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</si>
  <si>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</si>
  <si>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</si>
  <si>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</si>
  <si>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</si>
  <si>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</si>
  <si>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</si>
  <si>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</si>
  <si>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</si>
  <si>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</si>
  <si>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</si>
  <si>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</si>
  <si>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</si>
  <si>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</si>
  <si>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</si>
  <si>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</si>
  <si>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</si>
  <si>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</si>
  <si>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</si>
  <si>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</si>
  <si>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</si>
  <si>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</si>
  <si>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</si>
  <si>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</si>
  <si>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</si>
  <si>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</si>
  <si>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</si>
  <si>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</si>
  <si>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</si>
  <si>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</si>
  <si>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</si>
  <si>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</si>
  <si>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</si>
  <si>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</si>
  <si>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</si>
  <si>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</si>
  <si>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</si>
  <si>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</si>
  <si>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</si>
  <si>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</si>
  <si>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</si>
  <si>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</si>
  <si>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</si>
  <si>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</si>
  <si>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</si>
  <si>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</si>
  <si>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</si>
  <si>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</si>
  <si>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</si>
  <si>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</si>
  <si>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</si>
  <si>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</si>
  <si>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</si>
  <si>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</si>
  <si>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</si>
  <si>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</si>
  <si>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</si>
  <si>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</si>
  <si>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</si>
  <si>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</si>
  <si>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</si>
  <si>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</si>
  <si>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</si>
  <si>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</si>
  <si>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</si>
  <si>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</si>
  <si>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</si>
  <si>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</si>
  <si>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</si>
  <si>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</si>
  <si>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</si>
  <si>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</si>
  <si>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</si>
  <si>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</si>
  <si>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</si>
  <si>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</si>
  <si>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</si>
  <si>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</si>
  <si>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</si>
  <si>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</si>
  <si>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</si>
  <si>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</si>
  <si>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</si>
  <si>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</si>
  <si>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</si>
  <si>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</si>
  <si>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</si>
  <si>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</si>
  <si>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</si>
  <si>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</si>
  <si>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</si>
  <si>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</si>
  <si>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</si>
  <si>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</si>
  <si>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</si>
  <si>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</si>
  <si>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</si>
  <si>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</si>
  <si>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</si>
  <si>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</si>
  <si>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</si>
  <si>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</si>
  <si>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</si>
  <si>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</si>
  <si>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</si>
  <si>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</si>
  <si>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</si>
  <si>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</si>
  <si>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</si>
  <si>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</si>
  <si>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</si>
  <si>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</si>
  <si>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</si>
  <si>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</si>
  <si>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</si>
  <si>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</si>
  <si>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</si>
  <si>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</si>
  <si>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</si>
  <si>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</si>
  <si>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</si>
  <si>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</si>
  <si>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</si>
  <si>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</si>
  <si>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</si>
  <si>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</si>
  <si>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</si>
  <si>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</si>
  <si>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</si>
  <si>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</si>
  <si>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</si>
  <si>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</si>
  <si>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</si>
  <si>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</si>
  <si>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</si>
  <si>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</si>
  <si>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</si>
  <si>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</si>
  <si>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</si>
  <si>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</si>
  <si>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</si>
  <si>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</si>
  <si>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</si>
  <si>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</si>
  <si>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</si>
  <si>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</si>
  <si>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</si>
  <si>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</si>
  <si>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</si>
  <si>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</si>
  <si>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</si>
  <si>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</si>
  <si>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</si>
  <si>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</si>
  <si>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</si>
  <si>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</si>
  <si>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</si>
  <si>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</si>
  <si>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</si>
  <si>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</si>
  <si>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</si>
  <si>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</si>
  <si>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</si>
  <si>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</si>
  <si>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</si>
  <si>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</si>
  <si>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</si>
  <si>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</si>
  <si>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</si>
  <si>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</si>
  <si>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</si>
  <si>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</si>
  <si>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</si>
  <si>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</si>
  <si>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</si>
  <si>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</si>
  <si>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</si>
  <si>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</si>
  <si>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</si>
  <si>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</si>
  <si>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</si>
  <si>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</si>
  <si>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</si>
  <si>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</si>
  <si>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</si>
  <si>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</si>
  <si>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</si>
  <si>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</si>
  <si>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</si>
  <si>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</si>
  <si>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</si>
  <si>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</si>
  <si>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</si>
  <si>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</si>
  <si>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</si>
  <si>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</si>
  <si>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</si>
  <si>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</si>
  <si>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</si>
  <si>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</si>
  <si>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</si>
  <si>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</si>
  <si>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</si>
  <si>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</si>
  <si>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</si>
  <si>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</si>
  <si>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</si>
  <si>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</si>
  <si>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</si>
  <si>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</si>
  <si>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</si>
  <si>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</si>
  <si>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</si>
  <si>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</si>
  <si>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</si>
  <si>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</si>
  <si>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</si>
  <si>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</si>
  <si>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</si>
  <si>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</si>
  <si>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</si>
  <si>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</si>
  <si>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</si>
  <si>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</si>
  <si>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</si>
  <si>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</si>
  <si>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</si>
  <si>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</si>
  <si>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</si>
  <si>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</si>
  <si>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</si>
  <si>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</si>
  <si>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</si>
  <si>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</si>
  <si>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</si>
  <si>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</si>
  <si>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</si>
  <si>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</si>
  <si>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</si>
  <si>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</si>
  <si>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</si>
  <si>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</si>
  <si>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</si>
  <si>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</si>
  <si>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</si>
  <si>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</si>
  <si>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</si>
  <si>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</si>
  <si>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</si>
  <si>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</si>
  <si>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</si>
  <si>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</si>
  <si>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</si>
  <si>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</si>
  <si>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</si>
  <si>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</si>
  <si>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</si>
  <si>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</si>
  <si>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</si>
  <si>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</si>
  <si>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</si>
  <si>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</si>
  <si>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</si>
  <si>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</si>
  <si>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</si>
  <si>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</si>
  <si>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</si>
  <si>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</si>
  <si>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</si>
  <si>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</si>
  <si>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</si>
  <si>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</si>
  <si>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</si>
  <si>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</si>
  <si>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</si>
  <si>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</si>
  <si>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</si>
  <si>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</si>
  <si>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</si>
  <si>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</si>
  <si>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</si>
  <si>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</si>
  <si>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</si>
  <si>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</si>
  <si>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</si>
  <si>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</si>
  <si>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</si>
  <si>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</si>
  <si>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</si>
  <si>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</si>
  <si>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</si>
  <si>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</si>
  <si>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</si>
  <si>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</si>
  <si>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</si>
  <si>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</si>
  <si>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</si>
  <si>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</si>
  <si>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</si>
  <si>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</si>
  <si>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</si>
  <si>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</si>
  <si>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</si>
  <si>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</si>
  <si>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</si>
  <si>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</si>
  <si>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</si>
  <si>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</si>
  <si>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</si>
  <si>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</si>
  <si>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</si>
  <si>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</si>
  <si>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</si>
  <si>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</si>
  <si>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</si>
  <si>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</si>
  <si>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</si>
  <si>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</si>
  <si>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</si>
  <si>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</si>
  <si>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</si>
  <si>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</si>
  <si>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</si>
  <si>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</si>
  <si>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</si>
  <si>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</si>
  <si>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</si>
  <si>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</si>
  <si>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</si>
  <si>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</si>
  <si>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</si>
  <si>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</si>
  <si>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</si>
  <si>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</si>
  <si>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</si>
  <si>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</si>
  <si>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</si>
  <si>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</si>
  <si>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</si>
  <si>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</si>
  <si>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</si>
  <si>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</si>
  <si>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</si>
  <si>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</si>
  <si>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</si>
  <si>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</si>
  <si>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</si>
  <si>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</si>
  <si>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</si>
  <si>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</si>
  <si>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</si>
  <si>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</si>
  <si>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</si>
  <si>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</si>
  <si>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</si>
  <si>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</si>
  <si>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</si>
  <si>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</si>
  <si>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</si>
  <si>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</si>
  <si>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</si>
  <si>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</si>
  <si>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</si>
  <si>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</si>
  <si>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</si>
  <si>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</si>
  <si>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</si>
  <si>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</si>
  <si>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</si>
  <si>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</si>
  <si>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</si>
  <si>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</si>
  <si>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</si>
  <si>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</si>
  <si>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</si>
  <si>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</si>
  <si>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</si>
  <si>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</si>
  <si>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</si>
  <si>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</si>
  <si>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</si>
  <si>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</si>
  <si>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</si>
  <si>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</si>
  <si>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</si>
  <si>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</si>
  <si>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</si>
  <si>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</si>
  <si>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</si>
  <si>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</si>
  <si>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</si>
  <si>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</si>
  <si>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</si>
  <si>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</si>
  <si>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</si>
  <si>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</si>
  <si>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</si>
  <si>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</si>
  <si>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</si>
  <si>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</si>
  <si>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</si>
  <si>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</si>
  <si>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</si>
  <si>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</si>
  <si>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</si>
  <si>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</si>
  <si>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</si>
  <si>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</si>
  <si>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</si>
  <si>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</si>
  <si>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</si>
  <si>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</si>
  <si>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</si>
  <si>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</si>
  <si>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</si>
  <si>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</si>
  <si>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</si>
  <si>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</si>
  <si>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</si>
  <si>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</si>
  <si>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</si>
  <si>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</si>
  <si>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</si>
  <si>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</si>
  <si>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</si>
  <si>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</si>
  <si>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</si>
  <si>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</si>
  <si>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</si>
  <si>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</si>
  <si>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</si>
  <si>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</si>
  <si>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</si>
  <si>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</si>
  <si>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</si>
  <si>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</si>
  <si>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</si>
  <si>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</si>
  <si>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</si>
  <si>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</si>
  <si>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</si>
  <si>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</si>
  <si>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</si>
  <si>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</si>
  <si>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</si>
  <si>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</si>
  <si>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</si>
  <si>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</si>
  <si>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</si>
  <si>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</si>
  <si>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</si>
  <si>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</si>
  <si>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</si>
  <si>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</si>
  <si>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</si>
  <si>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</si>
  <si>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</si>
  <si>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</si>
  <si>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</si>
  <si>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</si>
  <si>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</si>
  <si>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</si>
  <si>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</si>
  <si>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</si>
  <si>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</si>
  <si>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</si>
  <si>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</si>
  <si>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</si>
  <si>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</si>
  <si>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</si>
  <si>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</si>
  <si>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</si>
  <si>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</si>
  <si>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</si>
  <si>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</si>
  <si>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</si>
  <si>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</si>
  <si>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</si>
  <si>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</si>
  <si>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</si>
  <si>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</si>
  <si>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</si>
  <si>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</si>
  <si>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</si>
  <si>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</si>
  <si>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</si>
  <si>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</si>
  <si>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</si>
  <si>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</si>
  <si>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</si>
  <si>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</si>
  <si>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</si>
  <si>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</si>
  <si>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</si>
  <si>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</si>
  <si>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</si>
  <si>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</si>
  <si>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</si>
  <si>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</si>
  <si>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</si>
  <si>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</si>
  <si>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</si>
  <si>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</si>
  <si>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</si>
  <si>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</si>
  <si>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</si>
  <si>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</si>
  <si>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</si>
  <si>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</si>
  <si>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</si>
  <si>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</si>
  <si>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</si>
  <si>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</si>
  <si>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</si>
  <si>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</si>
  <si>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</si>
  <si>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</si>
  <si>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</si>
  <si>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</si>
  <si>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</si>
  <si>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</si>
  <si>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</si>
  <si>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</si>
  <si>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</si>
  <si>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</si>
  <si>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</si>
  <si>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</si>
  <si>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</si>
  <si>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</si>
  <si>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</si>
  <si>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</si>
  <si>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</si>
  <si>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</si>
  <si>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</si>
  <si>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</si>
  <si>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</si>
  <si>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</si>
  <si>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</si>
  <si>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</si>
  <si>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</si>
  <si>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</si>
  <si>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</si>
  <si>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</si>
  <si>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</si>
  <si>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</si>
  <si>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</si>
  <si>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</si>
  <si>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</si>
  <si>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</si>
  <si>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</si>
  <si>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</si>
  <si>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</si>
  <si>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</si>
  <si>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</si>
  <si>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</si>
  <si>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</si>
  <si>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</si>
  <si>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</si>
  <si>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</si>
  <si>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</si>
  <si>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</si>
  <si>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</si>
  <si>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</si>
  <si>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</si>
  <si>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</si>
  <si>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</si>
  <si>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</si>
  <si>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</si>
  <si>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</si>
  <si>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</si>
  <si>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</si>
  <si>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</si>
  <si>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</si>
  <si>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</si>
  <si>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</si>
  <si>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</si>
  <si>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</si>
  <si>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</si>
  <si>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</si>
  <si>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</si>
  <si>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</si>
  <si>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</si>
  <si>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</si>
  <si>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</si>
  <si>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</si>
  <si>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</si>
  <si>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</si>
  <si>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</si>
  <si>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</si>
  <si>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</si>
  <si>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</si>
  <si>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</si>
  <si>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</si>
  <si>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</si>
  <si>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</si>
  <si>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</si>
  <si>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</si>
  <si>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</si>
  <si>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</si>
  <si>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</si>
  <si>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</si>
  <si>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</si>
  <si>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</si>
  <si>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</si>
  <si>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</si>
  <si>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</si>
  <si>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</si>
  <si>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</si>
  <si>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</si>
  <si>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</si>
  <si>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</si>
  <si>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</si>
  <si>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</si>
  <si>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</si>
  <si>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</si>
  <si>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</si>
  <si>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</si>
  <si>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</si>
  <si>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</si>
  <si>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</si>
  <si>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</si>
  <si>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</si>
  <si>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</si>
  <si>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</si>
  <si>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</si>
  <si>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</si>
  <si>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</si>
  <si>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</si>
  <si>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</si>
  <si>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</si>
  <si>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</si>
  <si>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</si>
  <si>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</si>
  <si>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</si>
  <si>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</si>
  <si>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</si>
  <si>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</si>
  <si>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</si>
  <si>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</si>
  <si>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</si>
  <si>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</si>
  <si>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</si>
  <si>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</si>
  <si>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</si>
  <si>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</si>
  <si>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</si>
  <si>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</si>
  <si>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</si>
  <si>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</si>
  <si>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</si>
  <si>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</si>
  <si>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</si>
  <si>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</si>
  <si>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</si>
  <si>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</si>
  <si>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</si>
  <si>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</si>
  <si>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</si>
  <si>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</si>
  <si>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</si>
  <si>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</si>
  <si>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</si>
  <si>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</si>
  <si>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</si>
  <si>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</si>
  <si>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</si>
  <si>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</si>
  <si>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</si>
  <si>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</si>
  <si>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</si>
  <si>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</si>
  <si>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</si>
  <si>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</si>
  <si>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</si>
  <si>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</si>
  <si>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</si>
  <si>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</si>
  <si>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</si>
  <si>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</si>
  <si>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</si>
  <si>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</si>
  <si>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</si>
  <si>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</si>
  <si>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</si>
  <si>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</si>
  <si>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</si>
  <si>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</si>
  <si>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</si>
  <si>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</si>
  <si>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</si>
  <si>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</si>
  <si>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</si>
  <si>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</si>
  <si>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</si>
  <si>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</si>
  <si>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</si>
  <si>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</si>
  <si>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</si>
  <si>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</si>
  <si>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</si>
  <si>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</si>
  <si>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</si>
  <si>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</si>
  <si>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</si>
  <si>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</si>
  <si>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</si>
  <si>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</si>
  <si>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</si>
  <si>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</si>
  <si>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</si>
  <si>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</si>
  <si>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</si>
  <si>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</si>
  <si>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</si>
  <si>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</si>
  <si>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</si>
  <si>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</si>
  <si>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</si>
  <si>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</si>
  <si>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</si>
  <si>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</si>
  <si>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</si>
  <si>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</si>
  <si>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</si>
  <si>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</si>
  <si>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</si>
  <si>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</si>
  <si>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</si>
  <si>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</si>
  <si>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</si>
  <si>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</si>
  <si>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</si>
  <si>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</si>
  <si>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</si>
  <si>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</si>
  <si>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</si>
  <si>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</si>
  <si>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</si>
  <si>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</si>
  <si>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</si>
  <si>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</si>
  <si>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</si>
  <si>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</si>
  <si>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</si>
  <si>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</si>
  <si>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</si>
  <si>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</si>
  <si>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</si>
  <si>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</si>
  <si>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</si>
  <si>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</si>
  <si>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</si>
  <si>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</si>
  <si>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</si>
  <si>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</si>
  <si>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</si>
  <si>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</si>
  <si>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</si>
  <si>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</si>
  <si>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</si>
  <si>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</si>
  <si>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</si>
  <si>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</si>
  <si>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</si>
  <si>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</si>
  <si>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</si>
  <si>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</si>
  <si>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</si>
  <si>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</si>
  <si>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</si>
  <si>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</si>
  <si>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</si>
  <si>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</si>
  <si>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</si>
  <si>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</si>
  <si>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</si>
  <si>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</si>
  <si>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</si>
  <si>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</si>
  <si>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</si>
  <si>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</si>
  <si>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</si>
  <si>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</si>
  <si>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</si>
  <si>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</si>
  <si>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</si>
  <si>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</si>
  <si>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</si>
  <si>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</si>
  <si>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</si>
  <si>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</si>
  <si>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</si>
  <si>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</si>
  <si>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</si>
  <si>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</si>
  <si>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</si>
  <si>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</si>
  <si>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</si>
  <si>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</si>
  <si>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</si>
  <si>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</si>
  <si>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</si>
  <si>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</si>
  <si>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</si>
  <si>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</si>
  <si>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</si>
  <si>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</si>
  <si>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</si>
  <si>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</si>
  <si>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</si>
  <si>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</si>
  <si>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</si>
  <si>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</si>
  <si>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</si>
  <si>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</si>
  <si>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</si>
  <si>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</si>
  <si>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</si>
  <si>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</si>
  <si>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</si>
  <si>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</si>
  <si>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</si>
  <si>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</si>
  <si>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</si>
  <si>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</si>
  <si>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</si>
  <si>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</si>
  <si>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</si>
  <si>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</si>
  <si>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</si>
  <si>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</si>
  <si>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</si>
  <si>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</si>
  <si>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</si>
  <si>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</si>
  <si>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</si>
  <si>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</si>
  <si>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</si>
  <si>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</si>
  <si>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</si>
  <si>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</si>
  <si>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</si>
  <si>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</si>
  <si>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</si>
  <si>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</si>
  <si>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</si>
  <si>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</si>
  <si>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</si>
  <si>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</si>
  <si>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</si>
  <si>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</si>
  <si>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</si>
  <si>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</si>
  <si>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</si>
  <si>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</si>
  <si>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</si>
  <si>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</si>
  <si>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</si>
  <si>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</si>
  <si>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</si>
  <si>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</si>
  <si>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</si>
  <si>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</si>
  <si>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</si>
  <si>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</si>
  <si>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</si>
  <si>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</si>
  <si>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</si>
  <si>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</si>
  <si>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</si>
  <si>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</si>
  <si>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</si>
  <si>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</si>
  <si>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</si>
  <si>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</si>
  <si>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</si>
  <si>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</si>
  <si>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</si>
  <si>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</si>
  <si>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</si>
  <si>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</si>
  <si>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</si>
  <si>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</si>
  <si>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</si>
  <si>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</si>
  <si>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</si>
  <si>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</si>
  <si>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</si>
  <si>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</si>
  <si>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</si>
  <si>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</si>
  <si>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</si>
  <si>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</si>
  <si>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</si>
  <si>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</si>
  <si>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</si>
  <si>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</si>
  <si>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</si>
  <si>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</si>
  <si>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</si>
  <si>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</si>
  <si>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</si>
  <si>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</si>
  <si>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</si>
  <si>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</si>
  <si>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</si>
  <si>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</si>
  <si>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</si>
  <si>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</si>
  <si>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</si>
  <si>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</si>
  <si>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</si>
  <si>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</si>
  <si>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</si>
  <si>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</si>
  <si>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</si>
  <si>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</si>
  <si>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</si>
  <si>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</si>
  <si>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</si>
  <si>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</si>
  <si>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</si>
  <si>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</si>
  <si>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</si>
  <si>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</si>
  <si>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</si>
  <si>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</si>
  <si>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</si>
  <si>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</si>
  <si>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</si>
  <si>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</si>
  <si>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</si>
  <si>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</si>
  <si>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</si>
  <si>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</si>
  <si>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</si>
  <si>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</si>
  <si>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</si>
  <si>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</si>
  <si>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</si>
  <si>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</si>
  <si>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</si>
  <si>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</si>
  <si>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</si>
  <si>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</si>
  <si>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</si>
  <si>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</si>
  <si>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</si>
  <si>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</si>
  <si>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</si>
  <si>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</si>
  <si>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</si>
  <si>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</si>
  <si>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</si>
  <si>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</si>
  <si>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</si>
  <si>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</si>
  <si>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</si>
  <si>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</si>
  <si>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</si>
  <si>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</si>
  <si>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</si>
  <si>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</si>
  <si>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</si>
  <si>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</si>
  <si>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</si>
  <si>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</si>
  <si>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</si>
  <si>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</si>
  <si>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</si>
  <si>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</si>
  <si>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</si>
  <si>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</si>
  <si>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</si>
  <si>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</si>
  <si>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</si>
  <si>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</si>
  <si>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</si>
  <si>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</si>
  <si>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</si>
  <si>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</si>
  <si>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</si>
  <si>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</si>
  <si>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</si>
  <si>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</si>
  <si>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</si>
  <si>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</si>
  <si>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</si>
  <si>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</si>
  <si>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</si>
  <si>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</si>
  <si>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</si>
  <si>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</si>
  <si>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</si>
  <si>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</si>
  <si>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</si>
  <si>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</si>
  <si>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</si>
  <si>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</si>
  <si>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</si>
  <si>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</si>
  <si>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</si>
  <si>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</si>
  <si>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</si>
  <si>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</si>
  <si>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</si>
  <si>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</si>
  <si>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</si>
  <si>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</si>
  <si>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</si>
  <si>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</si>
  <si>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</si>
  <si>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</si>
  <si>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</si>
  <si>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</si>
  <si>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</si>
  <si>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</si>
  <si>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</si>
  <si>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</si>
  <si>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</si>
  <si>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</si>
  <si>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</si>
  <si>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</si>
  <si>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</si>
  <si>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</si>
  <si>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</si>
  <si>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</si>
  <si>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</si>
  <si>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</si>
  <si>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</si>
  <si>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</si>
  <si>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</si>
  <si>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</si>
  <si>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</si>
  <si>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</si>
  <si>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</si>
  <si>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</si>
  <si>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</si>
  <si>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</si>
  <si>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</si>
  <si>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</si>
  <si>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</si>
  <si>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</si>
  <si>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</si>
  <si>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</si>
  <si>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</si>
  <si>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</si>
  <si>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</si>
  <si>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</si>
  <si>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</si>
  <si>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</si>
  <si>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</si>
  <si>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</si>
  <si>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</si>
  <si>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</si>
  <si>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</si>
  <si>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</si>
  <si>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</si>
  <si>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</si>
  <si>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</si>
  <si>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</si>
  <si>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</si>
  <si>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</si>
  <si>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</si>
  <si>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</si>
  <si>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</si>
  <si>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</si>
  <si>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</si>
  <si>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</si>
  <si>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</si>
  <si>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</si>
  <si>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</si>
  <si>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</si>
  <si>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</si>
  <si>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</si>
  <si>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</si>
  <si>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</si>
  <si>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</si>
  <si>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</si>
  <si>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</si>
  <si>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</si>
  <si>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</si>
  <si>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</si>
  <si>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</si>
  <si>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</si>
  <si>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</si>
  <si>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</si>
  <si>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</si>
  <si>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</si>
  <si>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</si>
  <si>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</si>
  <si>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</si>
  <si>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</si>
  <si>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</si>
  <si>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</si>
  <si>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</si>
  <si>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</si>
  <si>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</si>
  <si>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</si>
  <si>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</si>
  <si>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</si>
  <si>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</si>
  <si>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</si>
  <si>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</si>
  <si>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</si>
  <si>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</si>
  <si>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</si>
  <si>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</si>
  <si>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</si>
  <si>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</si>
  <si>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</si>
  <si>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</si>
  <si>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</si>
  <si>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</si>
  <si>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</si>
  <si>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</si>
  <si>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</si>
  <si>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</si>
  <si>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</si>
  <si>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</si>
  <si>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</si>
  <si>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</si>
  <si>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</si>
  <si>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</si>
  <si>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</si>
  <si>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</si>
  <si>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</si>
  <si>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</si>
  <si>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</si>
  <si>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</si>
  <si>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</si>
  <si>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</si>
  <si>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</si>
  <si>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</si>
  <si>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</si>
  <si>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</si>
  <si>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</si>
  <si>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</si>
  <si>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</si>
  <si>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</si>
  <si>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</si>
  <si>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</si>
  <si>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</si>
  <si>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</si>
  <si>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</si>
  <si>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</si>
  <si>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</si>
  <si>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</si>
  <si>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</si>
  <si>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</si>
  <si>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</si>
  <si>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</si>
  <si>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</si>
  <si>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</si>
  <si>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</si>
  <si>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</si>
  <si>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</si>
  <si>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</si>
  <si>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</si>
  <si>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</si>
  <si>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</si>
  <si>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</si>
  <si>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</si>
  <si>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</si>
  <si>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</si>
  <si>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</si>
  <si>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</si>
  <si>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</si>
  <si>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</si>
  <si>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</si>
  <si>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</si>
  <si>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</si>
  <si>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</si>
  <si>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</si>
  <si>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</si>
  <si>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</si>
  <si>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</si>
  <si>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</si>
  <si>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</si>
  <si>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</si>
  <si>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</si>
  <si>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</si>
  <si>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</si>
  <si>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</si>
  <si>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</si>
  <si>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</si>
  <si>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</si>
  <si>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</si>
  <si>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</si>
  <si>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</si>
  <si>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</si>
  <si>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</si>
  <si>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</si>
  <si>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</si>
  <si>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</si>
  <si>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</si>
  <si>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</si>
  <si>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</si>
  <si>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</si>
  <si>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</si>
  <si>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</si>
  <si>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</si>
  <si>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</si>
  <si>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</si>
  <si>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</si>
  <si>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</si>
  <si>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</si>
  <si>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</si>
  <si>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</si>
  <si>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</si>
  <si>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</si>
  <si>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</si>
  <si>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</si>
  <si>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</si>
  <si>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</si>
  <si>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</si>
  <si>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</si>
  <si>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</si>
  <si>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</si>
  <si>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</si>
  <si>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</si>
  <si>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</si>
  <si>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</si>
  <si>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</si>
  <si>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</si>
  <si>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</si>
  <si>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</si>
  <si>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</si>
  <si>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</si>
  <si>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</si>
  <si>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</si>
  <si>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</si>
  <si>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</si>
  <si>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</si>
  <si>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</si>
  <si>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</si>
  <si>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</si>
  <si>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</si>
  <si>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</si>
  <si>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</si>
  <si>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</si>
  <si>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</si>
  <si>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</si>
  <si>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</si>
  <si>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</si>
  <si>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</si>
  <si>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</si>
  <si>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</si>
  <si>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</si>
  <si>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</si>
  <si>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</si>
  <si>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</si>
  <si>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</si>
  <si>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</si>
  <si>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</si>
  <si>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</si>
  <si>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</si>
  <si>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</si>
  <si>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</si>
  <si>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</si>
  <si>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</si>
  <si>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</si>
  <si>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</si>
  <si>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</si>
  <si>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</si>
  <si>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</si>
  <si>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</si>
  <si>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</si>
  <si>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</si>
  <si>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</si>
  <si>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</si>
  <si>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</si>
  <si>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</si>
  <si>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</si>
  <si>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</si>
  <si>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</si>
  <si>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</si>
  <si>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</si>
  <si>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</si>
  <si>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</si>
  <si>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</si>
  <si>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</si>
  <si>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</si>
  <si>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</si>
  <si>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</si>
  <si>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</si>
  <si>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</si>
  <si>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</si>
  <si>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</si>
  <si>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</si>
  <si>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</si>
  <si>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</si>
  <si>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</si>
  <si>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</si>
  <si>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</si>
  <si>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</si>
  <si>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</si>
  <si>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</si>
  <si>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</si>
  <si>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</si>
  <si>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</si>
  <si>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</si>
  <si>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</si>
  <si>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</si>
  <si>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</si>
  <si>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</si>
  <si>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</si>
  <si>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</si>
  <si>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</si>
  <si>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</si>
  <si>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</si>
  <si>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</si>
  <si>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</si>
  <si>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</si>
  <si>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</si>
  <si>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</si>
  <si>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</si>
  <si>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</si>
  <si>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</si>
  <si>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</si>
  <si>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</si>
  <si>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</si>
  <si>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</si>
  <si>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</si>
  <si>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</si>
  <si>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</si>
  <si>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</si>
  <si>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</si>
  <si>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</si>
  <si>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</si>
  <si>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</si>
  <si>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</si>
  <si>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</si>
  <si>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</si>
  <si>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</si>
  <si>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</si>
  <si>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</si>
  <si>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</si>
  <si>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</si>
  <si>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</si>
  <si>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</si>
  <si>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</si>
  <si>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</si>
  <si>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</si>
  <si>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</si>
  <si>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</si>
  <si>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</si>
  <si>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</si>
  <si>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</si>
  <si>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</si>
  <si>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</si>
  <si>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</si>
  <si>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</si>
  <si>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</si>
  <si>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</si>
  <si>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</si>
  <si>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</si>
  <si>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</si>
  <si>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</si>
  <si>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</si>
  <si>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</si>
  <si>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</si>
  <si>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</si>
  <si>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</si>
  <si>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</si>
  <si>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</si>
  <si>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</si>
  <si>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</si>
  <si>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</si>
  <si>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</si>
  <si>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</si>
  <si>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</si>
  <si>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</si>
  <si>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</si>
  <si>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</si>
  <si>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</si>
  <si>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</si>
  <si>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</si>
  <si>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</si>
  <si>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</si>
  <si>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</si>
  <si>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</si>
  <si>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</si>
  <si>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</si>
  <si>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</si>
  <si>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</si>
  <si>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</si>
  <si>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</si>
  <si>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</si>
  <si>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</si>
  <si>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</si>
  <si>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</si>
  <si>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</si>
  <si>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</si>
  <si>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</si>
  <si>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</si>
  <si>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</si>
  <si>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</si>
  <si>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</si>
  <si>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</si>
  <si>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</si>
  <si>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</si>
  <si>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</si>
  <si>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</si>
  <si>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</si>
  <si>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</si>
  <si>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</si>
  <si>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</si>
  <si>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</si>
  <si>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</si>
  <si>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</si>
  <si>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</si>
  <si>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</si>
  <si>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</si>
  <si>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</si>
  <si>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</si>
  <si>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</si>
  <si>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</si>
  <si>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</si>
  <si>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</si>
  <si>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</si>
  <si>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</si>
  <si>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</si>
  <si>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</si>
  <si>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</si>
  <si>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</si>
  <si>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</si>
  <si>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</si>
  <si>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</si>
  <si>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</si>
  <si>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</si>
  <si>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</si>
  <si>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</si>
  <si>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</si>
  <si>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</si>
  <si>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</si>
  <si>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</si>
  <si>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</si>
  <si>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</si>
  <si>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</si>
  <si>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</si>
  <si>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</si>
  <si>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</si>
  <si>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</si>
  <si>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</si>
  <si>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</si>
  <si>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</si>
  <si>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</si>
  <si>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</si>
  <si>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</si>
  <si>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</si>
  <si>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</si>
  <si>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</si>
  <si>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</si>
  <si>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</si>
  <si>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</si>
  <si>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</si>
  <si>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</si>
  <si>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</si>
  <si>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</si>
  <si>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</si>
  <si>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</si>
  <si>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</si>
  <si>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</si>
  <si>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</si>
  <si>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</si>
  <si>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</si>
  <si>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</si>
  <si>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</si>
  <si>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</si>
  <si>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</si>
  <si>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</si>
  <si>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</si>
  <si>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</si>
  <si>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</si>
  <si>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</si>
  <si>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</si>
  <si>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</si>
  <si>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</si>
  <si>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</si>
  <si>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</si>
  <si>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</si>
  <si>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</si>
  <si>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</si>
  <si>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</si>
  <si>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</si>
  <si>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</si>
  <si>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</si>
  <si>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</si>
  <si>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</si>
  <si>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</si>
  <si>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</si>
  <si>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</si>
  <si>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</si>
  <si>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</si>
  <si>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</si>
  <si>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</si>
  <si>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</si>
  <si>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</si>
  <si>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</si>
  <si>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</si>
  <si>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</si>
  <si>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</si>
  <si>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</si>
  <si>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</si>
  <si>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</si>
  <si>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</si>
  <si>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</si>
  <si>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</si>
  <si>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</si>
  <si>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</si>
  <si>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</si>
  <si>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</si>
  <si>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</si>
  <si>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</si>
  <si>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</si>
  <si>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</si>
  <si>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</si>
  <si>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</si>
  <si>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</si>
  <si>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</si>
  <si>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</si>
  <si>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</si>
  <si>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</si>
  <si>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</si>
  <si>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</si>
  <si>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</si>
  <si>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</si>
  <si>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</si>
  <si>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</si>
  <si>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</si>
  <si>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</si>
  <si>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</si>
  <si>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</si>
  <si>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</si>
  <si>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</si>
  <si>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</si>
  <si>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</si>
  <si>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</si>
  <si>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</si>
  <si>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</si>
  <si>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</si>
  <si>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</si>
  <si>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</si>
  <si>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</si>
  <si>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</si>
  <si>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</si>
  <si>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</si>
  <si>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</si>
  <si>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</si>
  <si>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</si>
  <si>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</si>
  <si>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</si>
  <si>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</si>
  <si>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</si>
  <si>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</si>
  <si>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</si>
  <si>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</si>
  <si>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</si>
  <si>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</si>
  <si>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</si>
  <si>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</si>
  <si>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</si>
  <si>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</si>
  <si>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</si>
  <si>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</si>
  <si>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</si>
  <si>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</si>
  <si>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</si>
  <si>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</si>
  <si>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</si>
  <si>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</si>
  <si>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</si>
  <si>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</si>
  <si>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</si>
  <si>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</si>
  <si>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</si>
  <si>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</si>
  <si>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</si>
  <si>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</si>
  <si>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</si>
  <si>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</si>
  <si>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</si>
  <si>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</si>
  <si>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</si>
  <si>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</si>
  <si>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</si>
  <si>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</si>
  <si>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</si>
  <si>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</si>
  <si>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</si>
  <si>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</si>
  <si>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</si>
  <si>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</si>
  <si>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</si>
  <si>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</si>
  <si>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</si>
  <si>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</si>
  <si>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</si>
  <si>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</si>
  <si>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</si>
  <si>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</si>
  <si>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</si>
  <si>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</si>
  <si>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</si>
  <si>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</si>
  <si>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</si>
  <si>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</si>
  <si>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</si>
  <si>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</si>
  <si>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</si>
  <si>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</si>
  <si>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</si>
  <si>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</si>
  <si>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</si>
  <si>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</si>
  <si>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</si>
  <si>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</si>
  <si>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</si>
  <si>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</si>
  <si>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</si>
  <si>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</si>
  <si>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</si>
  <si>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</si>
  <si>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</si>
  <si>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</si>
  <si>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</si>
  <si>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</si>
  <si>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</si>
  <si>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</si>
  <si>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</si>
  <si>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</si>
  <si>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</si>
  <si>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</si>
  <si>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</si>
  <si>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</si>
  <si>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</si>
  <si>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</si>
  <si>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</si>
  <si>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</si>
  <si>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</si>
  <si>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</si>
  <si>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</si>
  <si>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</si>
  <si>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</si>
  <si>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</si>
  <si>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</si>
  <si>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</si>
  <si>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</si>
  <si>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</si>
  <si>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</si>
  <si>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</si>
  <si>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</si>
  <si>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</si>
  <si>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</si>
  <si>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</si>
  <si>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</si>
  <si>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</si>
  <si>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</si>
  <si>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</si>
  <si>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</si>
  <si>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</si>
  <si>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</si>
  <si>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</si>
  <si>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</si>
  <si>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</si>
  <si>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</si>
  <si>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</si>
  <si>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</si>
  <si>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</si>
  <si>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</si>
  <si>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</si>
  <si>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</si>
  <si>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</si>
  <si>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</si>
  <si>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</si>
  <si>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</si>
  <si>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</si>
  <si>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</si>
  <si>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</si>
  <si>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</si>
  <si>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</si>
  <si>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</si>
  <si>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</si>
  <si>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</si>
  <si>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</si>
  <si>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</si>
  <si>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</si>
  <si>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</si>
  <si>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</si>
  <si>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</si>
  <si>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</si>
  <si>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</si>
  <si>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</si>
  <si>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</si>
  <si>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</si>
  <si>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</si>
  <si>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</si>
  <si>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</si>
  <si>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</si>
  <si>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</si>
  <si>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</si>
  <si>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</si>
  <si>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</si>
  <si>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</si>
  <si>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</si>
  <si>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</si>
  <si>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</si>
  <si>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</si>
  <si>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</si>
  <si>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</si>
  <si>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</si>
  <si>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</si>
  <si>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</si>
  <si>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</si>
  <si>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</si>
  <si>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</si>
  <si>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</si>
  <si>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</si>
  <si>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</si>
  <si>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</si>
  <si>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</si>
  <si>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</si>
  <si>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</si>
  <si>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</si>
  <si>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</si>
  <si>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</si>
  <si>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</si>
  <si>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</si>
  <si>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</si>
  <si>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</si>
  <si>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</si>
  <si>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</si>
  <si>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</si>
  <si>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</si>
  <si>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</si>
  <si>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</si>
  <si>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</si>
  <si>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</si>
  <si>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</si>
  <si>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</si>
  <si>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</si>
  <si>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</si>
  <si>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</si>
  <si>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</si>
  <si>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</si>
  <si>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</si>
  <si>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</si>
  <si>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</si>
  <si>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</si>
  <si>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</si>
  <si>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</si>
  <si>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</si>
  <si>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</si>
  <si>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</si>
  <si>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</si>
  <si>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</si>
  <si>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</si>
  <si>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</si>
  <si>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</si>
  <si>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</si>
  <si>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</si>
  <si>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</si>
  <si>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</si>
  <si>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</si>
  <si>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</si>
  <si>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</si>
  <si>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</si>
  <si>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</si>
  <si>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</si>
  <si>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</si>
  <si>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</si>
  <si>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</si>
  <si>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</si>
  <si>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</si>
  <si>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</si>
  <si>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</si>
  <si>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</si>
  <si>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</si>
  <si>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</si>
  <si>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</si>
  <si>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</si>
  <si>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</si>
  <si>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</si>
  <si>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</si>
  <si>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</si>
  <si>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</si>
  <si>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</si>
  <si>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</si>
  <si>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</si>
  <si>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</si>
  <si>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</si>
  <si>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</si>
  <si>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</si>
  <si>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</si>
  <si>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</si>
  <si>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</si>
  <si>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</si>
  <si>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</si>
  <si>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</si>
  <si>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</si>
  <si>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</si>
  <si>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</si>
  <si>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</si>
  <si>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</si>
  <si>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</si>
  <si>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</si>
  <si>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</si>
  <si>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</si>
  <si>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</si>
  <si>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</si>
  <si>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</si>
  <si>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</si>
  <si>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</si>
  <si>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</si>
  <si>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</si>
  <si>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</si>
  <si>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</si>
  <si>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</si>
  <si>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</si>
  <si>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</si>
  <si>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</si>
  <si>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</si>
  <si>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</si>
  <si>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</si>
  <si>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</si>
  <si>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</si>
  <si>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</si>
  <si>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</si>
  <si>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</si>
  <si>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</si>
  <si>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</si>
  <si>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</si>
  <si>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</si>
  <si>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</si>
  <si>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</si>
  <si>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</si>
  <si>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</si>
  <si>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</si>
  <si>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</si>
  <si>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</si>
  <si>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</si>
  <si>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</si>
  <si>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</si>
  <si>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</si>
  <si>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</si>
  <si>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</si>
  <si>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</si>
  <si>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</si>
  <si>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</si>
  <si>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</si>
  <si>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</si>
  <si>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</si>
  <si>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</si>
  <si>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</si>
  <si>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</si>
  <si>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</si>
  <si>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</si>
  <si>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</si>
  <si>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</si>
  <si>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</si>
  <si>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</si>
  <si>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</si>
  <si>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</si>
  <si>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</si>
  <si>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</si>
  <si>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</si>
  <si>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</si>
  <si>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</si>
  <si>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</si>
  <si>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</si>
  <si>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</si>
  <si>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</si>
  <si>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</si>
  <si>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</si>
  <si>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</si>
  <si>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</si>
  <si>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</si>
  <si>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</si>
  <si>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</si>
  <si>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</si>
  <si>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</si>
  <si>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</si>
  <si>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</si>
  <si>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</si>
  <si>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</si>
  <si>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</si>
  <si>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</si>
  <si>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</si>
  <si>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</si>
  <si>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</si>
  <si>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</si>
  <si>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</si>
  <si>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</si>
  <si>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</si>
  <si>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</si>
  <si>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</si>
  <si>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</si>
  <si>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</si>
  <si>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</si>
  <si>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</si>
  <si>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</si>
  <si>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</si>
  <si>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</si>
  <si>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</si>
  <si>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</si>
  <si>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</si>
  <si>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</si>
  <si>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</si>
  <si>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</si>
  <si>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</si>
  <si>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</si>
  <si>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</si>
  <si>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</si>
  <si>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</si>
  <si>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</si>
  <si>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</si>
  <si>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</si>
  <si>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</si>
  <si>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</si>
  <si>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</si>
  <si>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</si>
  <si>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</si>
  <si>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</si>
  <si>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</si>
  <si>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</si>
  <si>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</si>
  <si>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</si>
  <si>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</si>
  <si>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</si>
  <si>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</si>
  <si>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</si>
  <si>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</si>
  <si>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</si>
  <si>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</si>
  <si>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</si>
  <si>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</si>
  <si>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</si>
  <si>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</si>
  <si>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</si>
  <si>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</si>
  <si>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</si>
  <si>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</si>
  <si>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</si>
  <si>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</si>
  <si>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</si>
  <si>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</si>
  <si>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</si>
  <si>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</si>
  <si>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</si>
  <si>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</si>
  <si>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</si>
  <si>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</si>
  <si>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</si>
  <si>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</si>
  <si>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</si>
  <si>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</si>
  <si>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</si>
  <si>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</si>
  <si>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</si>
  <si>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</si>
  <si>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</si>
  <si>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</si>
  <si>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</si>
  <si>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</si>
  <si>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</si>
  <si>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</si>
  <si>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</si>
  <si>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</si>
  <si>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</si>
  <si>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</si>
  <si>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</si>
  <si>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</si>
  <si>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</si>
  <si>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</si>
  <si>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</si>
  <si>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</si>
  <si>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</si>
  <si>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</si>
  <si>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</si>
  <si>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</si>
  <si>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</si>
  <si>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</si>
  <si>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</si>
  <si>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</si>
  <si>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</si>
  <si>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</si>
  <si>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</si>
  <si>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</si>
  <si>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</si>
  <si>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</si>
  <si>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</si>
  <si>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</si>
  <si>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</si>
  <si>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</si>
  <si>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</si>
  <si>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</si>
  <si>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</si>
  <si>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</si>
  <si>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</si>
  <si>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</si>
  <si>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</si>
  <si>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</si>
  <si>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</si>
  <si>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</si>
  <si>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</si>
  <si>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</si>
  <si>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</si>
  <si>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</si>
  <si>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</si>
  <si>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</si>
  <si>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</si>
  <si>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</si>
  <si>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</si>
  <si>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</si>
  <si>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</si>
  <si>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</si>
  <si>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</si>
  <si>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</si>
  <si>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</si>
  <si>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</si>
  <si>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</si>
  <si>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</si>
  <si>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</si>
  <si>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</si>
  <si>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</si>
  <si>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</si>
  <si>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</si>
  <si>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</si>
  <si>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</si>
  <si>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</si>
  <si>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</si>
  <si>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</si>
  <si>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</si>
  <si>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</si>
  <si>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</si>
  <si>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</si>
  <si>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</si>
  <si>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</si>
  <si>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</si>
  <si>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</si>
  <si>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</si>
  <si>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</si>
  <si>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</si>
  <si>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</si>
  <si>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</si>
  <si>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</si>
  <si>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</si>
  <si>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</si>
  <si>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</si>
  <si>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</si>
  <si>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</si>
  <si>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</si>
  <si>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</si>
  <si>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</si>
  <si>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</si>
  <si>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</si>
  <si>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</si>
  <si>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</si>
  <si>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</si>
  <si>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</si>
  <si>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</si>
  <si>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</si>
  <si>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</si>
  <si>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</si>
  <si>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</si>
  <si>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</si>
  <si>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</si>
  <si>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</si>
  <si>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</si>
  <si>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</si>
  <si>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</si>
  <si>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</si>
  <si>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</si>
  <si>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</si>
  <si>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</si>
  <si>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</si>
  <si>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</si>
  <si>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</si>
  <si>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</si>
  <si>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</si>
  <si>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</si>
  <si>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</si>
  <si>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</si>
  <si>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</si>
  <si>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</si>
  <si>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</si>
  <si>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</si>
  <si>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</si>
  <si>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</si>
  <si>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</si>
  <si>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</si>
  <si>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</si>
  <si>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</si>
  <si>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</si>
  <si>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</si>
  <si>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</si>
  <si>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</si>
  <si>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</si>
  <si>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</si>
  <si>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</si>
  <si>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</si>
  <si>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</si>
  <si>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</si>
  <si>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</si>
  <si>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</si>
  <si>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</si>
  <si>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</si>
  <si>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</si>
  <si>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</si>
  <si>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</si>
  <si>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</si>
  <si>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</si>
  <si>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</si>
  <si>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</si>
  <si>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</si>
  <si>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</si>
  <si>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</si>
  <si>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</si>
  <si>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</si>
  <si>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</si>
  <si>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</si>
  <si>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</si>
  <si>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</si>
  <si>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</si>
  <si>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</si>
  <si>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</si>
  <si>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</si>
  <si>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</si>
  <si>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</si>
  <si>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</si>
  <si>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</si>
  <si>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</si>
  <si>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</si>
  <si>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</si>
  <si>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</si>
  <si>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</si>
  <si>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</si>
  <si>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</si>
  <si>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</si>
  <si>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</si>
  <si>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</si>
  <si>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</si>
  <si>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</si>
  <si>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</si>
  <si>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</si>
  <si>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</si>
  <si>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</si>
  <si>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</si>
  <si>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</si>
  <si>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</si>
  <si>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</si>
  <si>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</si>
  <si>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</si>
  <si>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</si>
  <si>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</si>
  <si>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</si>
  <si>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</si>
  <si>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</si>
  <si>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</si>
  <si>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</si>
  <si>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</si>
  <si>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</si>
  <si>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</si>
  <si>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</si>
  <si>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</si>
  <si>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</si>
  <si>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</si>
  <si>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</si>
  <si>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</si>
  <si>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</si>
  <si>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</si>
  <si>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</si>
  <si>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</si>
  <si>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</si>
  <si>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</si>
  <si>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</si>
  <si>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</si>
  <si>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</si>
  <si>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</si>
  <si>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</si>
  <si>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</si>
  <si>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</si>
  <si>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</si>
  <si>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</si>
  <si>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</si>
  <si>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</si>
  <si>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</si>
  <si>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</si>
  <si>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</si>
  <si>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</si>
  <si>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</si>
  <si>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</si>
  <si>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</si>
  <si>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</si>
  <si>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</si>
  <si>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</si>
  <si>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</si>
  <si>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</si>
  <si>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</si>
  <si>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</si>
  <si>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</si>
  <si>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</si>
  <si>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</si>
  <si>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</si>
  <si>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</si>
  <si>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</si>
  <si>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</si>
  <si>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</si>
  <si>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</si>
  <si>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</si>
  <si>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</si>
  <si>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</si>
  <si>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</si>
  <si>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</si>
  <si>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</si>
  <si>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</si>
  <si>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</si>
  <si>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</si>
  <si>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</si>
  <si>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</si>
  <si>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</si>
  <si>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</si>
  <si>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</si>
  <si>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</si>
  <si>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</si>
  <si>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</si>
  <si>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</si>
  <si>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</si>
  <si>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</si>
  <si>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</si>
  <si>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</si>
  <si>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</si>
  <si>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</si>
  <si>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</si>
  <si>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</si>
  <si>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</si>
  <si>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</si>
  <si>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</si>
  <si>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</si>
  <si>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</si>
  <si>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</si>
  <si>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</si>
  <si>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</si>
  <si>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</si>
  <si>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</si>
  <si>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</si>
  <si>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</si>
  <si>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</si>
  <si>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</si>
  <si>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</si>
  <si>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</si>
  <si>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</si>
  <si>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</si>
  <si>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</si>
  <si>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</si>
  <si>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</si>
  <si>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</si>
  <si>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</si>
  <si>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</si>
  <si>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</si>
  <si>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</si>
  <si>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</si>
  <si>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</si>
  <si>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</si>
  <si>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</si>
  <si>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</si>
  <si>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</si>
  <si>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</si>
  <si>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</si>
  <si>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</si>
  <si>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</si>
  <si>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</si>
  <si>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</si>
  <si>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</si>
  <si>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</si>
  <si>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</si>
  <si>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</si>
  <si>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</si>
  <si>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</si>
  <si>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</si>
  <si>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</si>
  <si>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</si>
  <si>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</si>
  <si>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</si>
  <si>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</si>
  <si>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</si>
  <si>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</si>
  <si>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</si>
  <si>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</si>
  <si>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</si>
  <si>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</si>
  <si>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</si>
  <si>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</si>
  <si>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</si>
  <si>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</si>
  <si>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</si>
  <si>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</si>
  <si>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</si>
  <si>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</si>
  <si>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</si>
  <si>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</si>
  <si>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</si>
  <si>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</si>
  <si>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</si>
  <si>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</si>
  <si>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</si>
  <si>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</si>
  <si>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</si>
  <si>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</si>
  <si>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</si>
  <si>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</si>
  <si>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</si>
  <si>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</si>
  <si>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</si>
  <si>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</si>
  <si>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</si>
  <si>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</si>
  <si>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</si>
  <si>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</si>
  <si>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</si>
  <si>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</si>
  <si>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</si>
  <si>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</si>
  <si>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</si>
  <si>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</si>
  <si>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</si>
  <si>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</si>
  <si>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</si>
  <si>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</si>
  <si>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</si>
  <si>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</si>
  <si>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</si>
  <si>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</si>
  <si>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</si>
  <si>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</si>
  <si>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</si>
  <si>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</si>
  <si>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</si>
  <si>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</si>
  <si>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</si>
  <si>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</si>
  <si>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</si>
  <si>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</si>
  <si>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</si>
  <si>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</si>
  <si>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</si>
  <si>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</si>
  <si>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</si>
  <si>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</si>
  <si>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</si>
  <si>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</si>
  <si>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</si>
  <si>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</si>
  <si>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</si>
  <si>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</si>
  <si>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</si>
  <si>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</si>
  <si>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</si>
  <si>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</si>
  <si>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</si>
  <si>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</si>
  <si>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</si>
  <si>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</si>
  <si>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</si>
  <si>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</si>
  <si>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</si>
  <si>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</si>
  <si>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</si>
  <si>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</si>
  <si>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</si>
  <si>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</si>
  <si>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</si>
  <si>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</si>
  <si>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</si>
  <si>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</si>
  <si>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</si>
  <si>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</si>
  <si>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</si>
  <si>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</si>
  <si>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</si>
  <si>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</si>
  <si>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</si>
  <si>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</si>
  <si>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</si>
  <si>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</si>
  <si>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</si>
  <si>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</si>
  <si>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</si>
  <si>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</si>
  <si>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</si>
  <si>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</si>
  <si>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</si>
  <si>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</si>
  <si>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</si>
  <si>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</si>
  <si>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</si>
  <si>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</si>
  <si>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</si>
  <si>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</si>
  <si>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</si>
  <si>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</si>
  <si>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</si>
  <si>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</si>
  <si>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</si>
  <si>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</si>
  <si>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</si>
  <si>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</si>
  <si>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</si>
  <si>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</si>
  <si>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</si>
  <si>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</si>
  <si>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</si>
  <si>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</si>
  <si>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</si>
  <si>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</si>
  <si>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</si>
  <si>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</si>
  <si>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</si>
  <si>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</si>
  <si>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</si>
  <si>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</si>
  <si>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</si>
  <si>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</si>
  <si>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</si>
  <si>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</si>
  <si>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</si>
  <si>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</si>
  <si>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</si>
  <si>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</si>
  <si>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</si>
  <si>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</si>
  <si>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</si>
  <si>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</si>
  <si>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</si>
  <si>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</si>
  <si>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</si>
  <si>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</si>
  <si>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</si>
  <si>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</si>
  <si>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</si>
  <si>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</si>
  <si>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</si>
  <si>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</si>
  <si>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</si>
  <si>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</si>
  <si>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</si>
  <si>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</si>
  <si>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</si>
  <si>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</si>
  <si>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</si>
  <si>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</si>
  <si>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</si>
  <si>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</si>
  <si>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</si>
  <si>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</si>
  <si>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</si>
  <si>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</si>
  <si>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</si>
  <si>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</si>
  <si>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</si>
  <si>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</si>
  <si>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</si>
  <si>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</si>
  <si>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</si>
  <si>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</si>
  <si>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</si>
  <si>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</si>
  <si>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</si>
  <si>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</si>
  <si>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</si>
  <si>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</si>
  <si>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</si>
  <si>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</si>
  <si>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</si>
  <si>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</si>
  <si>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</si>
  <si>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</si>
  <si>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</si>
  <si>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</si>
  <si>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</si>
  <si>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</si>
  <si>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</si>
  <si>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</si>
  <si>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</si>
  <si>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</si>
  <si>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</si>
  <si>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</si>
  <si>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</si>
  <si>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</si>
  <si>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</si>
  <si>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</si>
  <si>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</si>
  <si>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</si>
  <si>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</si>
  <si>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</si>
  <si>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</si>
  <si>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</si>
  <si>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</si>
  <si>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</si>
  <si>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</si>
  <si>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</si>
  <si>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</si>
  <si>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</si>
  <si>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</si>
  <si>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</si>
  <si>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</si>
  <si>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</si>
  <si>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</si>
  <si>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</si>
  <si>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</si>
  <si>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</si>
  <si>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</si>
  <si>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</si>
  <si>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</si>
  <si>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</si>
  <si>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</si>
  <si>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</si>
  <si>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</si>
  <si>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</si>
  <si>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</si>
  <si>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</si>
  <si>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</si>
  <si>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</si>
  <si>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</si>
  <si>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</si>
  <si>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</si>
  <si>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</si>
  <si>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</si>
  <si>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</si>
  <si>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</si>
  <si>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</si>
  <si>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</si>
  <si>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</si>
  <si>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</si>
  <si>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</si>
  <si>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</si>
  <si>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</si>
  <si>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</si>
  <si>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</si>
  <si>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</si>
  <si>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</si>
  <si>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</si>
  <si>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</si>
  <si>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</si>
  <si>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</si>
  <si>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</si>
  <si>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</si>
  <si>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</si>
  <si>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</si>
  <si>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</si>
  <si>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</si>
  <si>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</si>
  <si>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</si>
  <si>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</si>
  <si>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</si>
  <si>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</si>
  <si>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</si>
  <si>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</si>
  <si>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</si>
  <si>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</si>
  <si>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</si>
  <si>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</si>
  <si>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</si>
  <si>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</si>
  <si>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</si>
  <si>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</si>
  <si>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</si>
  <si>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</si>
  <si>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</si>
  <si>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</si>
  <si>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</si>
  <si>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</si>
  <si>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</si>
  <si>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</si>
  <si>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</si>
  <si>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</si>
  <si>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</si>
  <si>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</si>
  <si>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</si>
  <si>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</si>
  <si>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</si>
  <si>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</si>
  <si>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</si>
  <si>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</si>
  <si>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</si>
  <si>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</si>
  <si>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</si>
  <si>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</si>
  <si>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</si>
  <si>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</si>
  <si>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</si>
  <si>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</si>
  <si>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</si>
  <si>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</si>
  <si>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</si>
  <si>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</si>
  <si>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</si>
  <si>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</si>
  <si>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</si>
  <si>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</si>
  <si>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</si>
  <si>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</si>
  <si>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</si>
  <si>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</si>
  <si>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</si>
  <si>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</si>
  <si>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</si>
  <si>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</si>
  <si>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</si>
  <si>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</si>
  <si>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</si>
  <si>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</si>
  <si>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</si>
  <si>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</si>
  <si>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</si>
  <si>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</si>
  <si>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</si>
  <si>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</si>
  <si>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</si>
  <si>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</si>
  <si>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</si>
  <si>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</si>
  <si>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</si>
  <si>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</si>
  <si>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</si>
  <si>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</si>
  <si>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</si>
  <si>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</si>
  <si>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</si>
  <si>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</si>
  <si>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</si>
  <si>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</si>
  <si>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</si>
  <si>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</si>
  <si>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</si>
  <si>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</si>
  <si>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</si>
  <si>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</si>
  <si>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</si>
  <si>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</si>
  <si>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</si>
  <si>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</si>
  <si>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</si>
  <si>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</si>
  <si>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</si>
  <si>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</si>
  <si>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</si>
  <si>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</si>
  <si>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</si>
  <si>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</si>
  <si>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</si>
  <si>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</si>
  <si>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</si>
  <si>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</si>
  <si>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</si>
  <si>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</si>
  <si>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</si>
  <si>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</si>
  <si>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</si>
  <si>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</si>
  <si>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</si>
  <si>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</si>
  <si>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</si>
  <si>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</si>
  <si>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</si>
  <si>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</si>
  <si>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</si>
  <si>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</si>
  <si>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</si>
  <si>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</si>
  <si>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</si>
  <si>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</si>
  <si>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</si>
  <si>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</si>
  <si>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</si>
  <si>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</si>
  <si>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</si>
  <si>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</si>
  <si>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</si>
  <si>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</si>
  <si>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</si>
  <si>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</si>
  <si>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</si>
  <si>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</si>
  <si>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</si>
  <si>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</si>
  <si>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</si>
  <si>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</si>
  <si>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</si>
  <si>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</si>
  <si>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</si>
  <si>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</si>
  <si>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</si>
  <si>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</si>
  <si>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</si>
  <si>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</si>
  <si>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</si>
  <si>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</si>
  <si>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</si>
  <si>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</si>
  <si>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</si>
  <si>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</si>
  <si>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</si>
  <si>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</si>
  <si>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</si>
  <si>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</si>
  <si>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</si>
  <si>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</si>
  <si>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</si>
  <si>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</si>
  <si>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</si>
  <si>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</si>
  <si>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</si>
  <si>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</si>
  <si>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</si>
  <si>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</si>
  <si>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</si>
  <si>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</si>
  <si>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</si>
  <si>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</si>
  <si>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</si>
  <si>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</si>
  <si>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</si>
  <si>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</si>
  <si>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</si>
  <si>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</si>
  <si>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</si>
  <si>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</si>
  <si>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</si>
  <si>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</si>
  <si>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</si>
  <si>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</si>
  <si>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</si>
  <si>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</si>
  <si>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</si>
  <si>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</si>
  <si>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</si>
  <si>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</si>
  <si>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</si>
  <si>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</si>
  <si>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</si>
  <si>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</si>
  <si>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</si>
  <si>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</si>
  <si>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</si>
  <si>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</si>
  <si>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</si>
  <si>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</si>
  <si>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</si>
  <si>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</si>
  <si>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</si>
  <si>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</si>
  <si>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</si>
  <si>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</si>
  <si>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</si>
  <si>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</si>
  <si>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</si>
  <si>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</si>
  <si>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</si>
  <si>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</si>
  <si>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</si>
  <si>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</si>
  <si>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</si>
  <si>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</si>
  <si>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</si>
  <si>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</si>
  <si>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</si>
  <si>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</si>
  <si>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</si>
  <si>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</si>
  <si>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</si>
  <si>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</si>
  <si>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</si>
  <si>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</si>
  <si>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</si>
  <si>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</si>
  <si>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</si>
  <si>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</si>
  <si>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</si>
  <si>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</si>
  <si>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</si>
  <si>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</si>
  <si>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</si>
  <si>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</si>
  <si>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</si>
  <si>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</si>
  <si>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</si>
  <si>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</si>
  <si>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</si>
  <si>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</si>
  <si>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</si>
  <si>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</si>
  <si>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</si>
  <si>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</si>
  <si>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</si>
  <si>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</si>
  <si>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</si>
  <si>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</si>
  <si>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</si>
  <si>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</si>
  <si>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</si>
  <si>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</si>
  <si>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</si>
  <si>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</si>
  <si>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</si>
  <si>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</si>
  <si>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</si>
  <si>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</si>
  <si>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</si>
  <si>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</si>
  <si>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</si>
  <si>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</si>
  <si>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</si>
  <si>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</si>
  <si>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</si>
  <si>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</si>
  <si>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</si>
  <si>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</si>
  <si>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</si>
  <si>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</si>
  <si>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</si>
  <si>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</si>
  <si>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</si>
  <si>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</si>
  <si>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</si>
  <si>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</si>
  <si>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</si>
  <si>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</si>
  <si>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</si>
  <si>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</si>
  <si>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</si>
  <si>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</si>
  <si>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</si>
  <si>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</si>
  <si>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</si>
  <si>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</si>
  <si>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</si>
  <si>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</si>
  <si>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</si>
  <si>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</si>
  <si>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</si>
  <si>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</si>
  <si>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</si>
  <si>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</si>
  <si>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</si>
  <si>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</si>
  <si>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</si>
  <si>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</si>
  <si>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</si>
  <si>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</si>
  <si>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</si>
  <si>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</si>
  <si>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</si>
  <si>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</si>
  <si>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</si>
  <si>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</si>
  <si>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</si>
  <si>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</si>
  <si>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</si>
  <si>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</si>
  <si>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</si>
  <si>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</si>
  <si>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</si>
  <si>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</si>
  <si>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</si>
  <si>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</si>
  <si>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</si>
  <si>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</si>
  <si>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</si>
  <si>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</si>
  <si>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</si>
  <si>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</si>
  <si>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</si>
  <si>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</si>
  <si>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</si>
  <si>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</si>
  <si>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</si>
  <si>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</si>
  <si>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</si>
  <si>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</si>
  <si>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</si>
  <si>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</si>
  <si>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</si>
  <si>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</si>
  <si>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</si>
  <si>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</si>
  <si>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</si>
  <si>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</si>
  <si>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</si>
  <si>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</si>
  <si>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</si>
  <si>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</si>
  <si>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</si>
  <si>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</si>
  <si>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</si>
  <si>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</si>
  <si>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</si>
  <si>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</si>
  <si>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</si>
  <si>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</si>
  <si>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</si>
  <si>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</si>
  <si>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</si>
  <si>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</si>
  <si>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</si>
  <si>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</si>
  <si>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</si>
  <si>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</si>
  <si>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</si>
  <si>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</si>
  <si>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</si>
  <si>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</si>
  <si>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</si>
  <si>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</si>
  <si>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</si>
  <si>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</si>
  <si>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</si>
  <si>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</si>
  <si>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</si>
  <si>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</si>
  <si>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</si>
  <si>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</si>
  <si>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</si>
  <si>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</si>
  <si>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</si>
  <si>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</si>
  <si>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</si>
  <si>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</si>
  <si>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</si>
  <si>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</si>
  <si>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</si>
  <si>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</si>
  <si>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</si>
  <si>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</si>
  <si>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</si>
  <si>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</si>
  <si>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</si>
  <si>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</si>
  <si>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</si>
  <si>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</si>
  <si>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</si>
  <si>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</si>
  <si>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</si>
  <si>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</si>
  <si>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</si>
  <si>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</si>
  <si>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</si>
  <si>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</si>
  <si>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</si>
  <si>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</si>
  <si>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</si>
  <si>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</si>
  <si>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</si>
  <si>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</si>
  <si>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</si>
  <si>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</si>
  <si>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</si>
  <si>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</si>
  <si>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</si>
  <si>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</si>
  <si>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</si>
  <si>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</si>
  <si>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</si>
  <si>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</si>
  <si>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</si>
  <si>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</si>
  <si>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</si>
  <si>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</si>
  <si>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</si>
  <si>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</si>
  <si>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</si>
  <si>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</si>
  <si>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</si>
  <si>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</si>
  <si>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</si>
  <si>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</si>
  <si>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</si>
  <si>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</si>
  <si>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</si>
  <si>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</si>
  <si>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</si>
  <si>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</si>
  <si>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</si>
  <si>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</si>
  <si>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</si>
  <si>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</si>
  <si>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</si>
  <si>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</si>
  <si>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</si>
  <si>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</si>
  <si>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</si>
  <si>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</si>
  <si>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</si>
  <si>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</si>
  <si>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</si>
  <si>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</si>
  <si>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</si>
  <si>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</si>
  <si>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</si>
  <si>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</si>
  <si>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</si>
  <si>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</si>
  <si>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</si>
  <si>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</si>
  <si>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</si>
  <si>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</si>
  <si>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</si>
  <si>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</si>
  <si>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</si>
  <si>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</si>
  <si>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</si>
  <si>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</si>
  <si>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</si>
  <si>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</si>
  <si>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</si>
  <si>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</si>
  <si>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</si>
  <si>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</si>
  <si>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</si>
  <si>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</si>
  <si>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</si>
  <si>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</si>
  <si>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</si>
  <si>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</si>
  <si>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</si>
  <si>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</si>
  <si>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</si>
  <si>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</si>
  <si>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</si>
  <si>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</si>
  <si>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</si>
  <si>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</si>
  <si>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</si>
  <si>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</si>
  <si>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</si>
  <si>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</si>
  <si>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</si>
  <si>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</si>
  <si>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</si>
  <si>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</si>
  <si>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</si>
  <si>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</si>
  <si>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</si>
  <si>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</si>
  <si>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</si>
  <si>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</si>
  <si>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</si>
  <si>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</si>
  <si>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</si>
  <si>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</si>
  <si>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</si>
  <si>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</si>
  <si>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</si>
  <si>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</si>
  <si>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</si>
  <si>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</si>
  <si>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</si>
  <si>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</si>
  <si>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</si>
  <si>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</si>
  <si>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</si>
  <si>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</si>
  <si>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</si>
  <si>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</si>
  <si>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</si>
  <si>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</si>
  <si>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</si>
  <si>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</si>
  <si>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</si>
  <si>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</si>
  <si>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</si>
  <si>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</si>
  <si>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</si>
  <si>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</si>
  <si>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</si>
  <si>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</si>
  <si>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</si>
  <si>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</si>
  <si>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</si>
  <si>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</si>
  <si>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</si>
  <si>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</si>
  <si>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</si>
  <si>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</si>
  <si>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</si>
  <si>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</si>
  <si>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</si>
  <si>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</si>
  <si>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</si>
  <si>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</si>
  <si>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</si>
  <si>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</si>
  <si>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</si>
  <si>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</si>
  <si>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</si>
  <si>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</si>
  <si>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</si>
  <si>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</si>
  <si>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</si>
  <si>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</si>
  <si>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</si>
  <si>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</si>
  <si>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</si>
  <si>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</si>
  <si>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</si>
  <si>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</si>
  <si>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</si>
  <si>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</si>
  <si>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</si>
  <si>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</si>
  <si>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</si>
  <si>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</si>
  <si>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</si>
  <si>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</si>
  <si>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</si>
  <si>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</si>
  <si>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</si>
  <si>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</si>
  <si>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</si>
  <si>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</si>
  <si>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</si>
  <si>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</si>
  <si>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</si>
  <si>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</si>
  <si>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</si>
  <si>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</si>
  <si>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</si>
  <si>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</si>
  <si>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</si>
  <si>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</si>
  <si>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</si>
  <si>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</si>
  <si>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</si>
  <si>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</si>
  <si>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</si>
  <si>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</si>
  <si>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</si>
  <si>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</si>
  <si>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</si>
  <si>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</si>
  <si>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</si>
  <si>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</si>
  <si>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</si>
  <si>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</si>
  <si>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</si>
  <si>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</si>
  <si>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</si>
  <si>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</si>
  <si>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</si>
  <si>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</si>
  <si>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</si>
  <si>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</si>
  <si>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</si>
  <si>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</si>
  <si>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</si>
  <si>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</si>
  <si>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</si>
  <si>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</si>
  <si>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</si>
  <si>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</si>
  <si>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</si>
  <si>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</si>
  <si>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</si>
  <si>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</si>
  <si>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</si>
  <si>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</si>
  <si>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</si>
  <si>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</si>
  <si>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</si>
  <si>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</si>
  <si>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</si>
  <si>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</si>
  <si>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</si>
  <si>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</si>
  <si>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</si>
  <si>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</si>
  <si>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</si>
  <si>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</si>
  <si>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</si>
  <si>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</si>
  <si>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</si>
  <si>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</si>
  <si>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</si>
  <si>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</si>
  <si>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</si>
  <si>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</si>
  <si>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</si>
  <si>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</si>
  <si>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</si>
  <si>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</si>
  <si>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</si>
  <si>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</si>
  <si>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</si>
  <si>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</si>
  <si>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</si>
  <si>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</si>
  <si>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</si>
  <si>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</si>
  <si>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</si>
  <si>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</si>
  <si>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</si>
  <si>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</si>
  <si>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</si>
  <si>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</si>
  <si>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</si>
  <si>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</si>
  <si>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</si>
  <si>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</si>
  <si>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</si>
  <si>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</si>
  <si>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</si>
  <si>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</si>
  <si>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</si>
  <si>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</si>
  <si>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</si>
  <si>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</si>
  <si>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</si>
  <si>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</si>
  <si>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</si>
  <si>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</si>
  <si>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</si>
  <si>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</si>
  <si>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</si>
  <si>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</si>
  <si>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</si>
  <si>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</si>
  <si>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</si>
  <si>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</si>
  <si>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</si>
  <si>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</si>
  <si>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</si>
  <si>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</si>
  <si>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</si>
  <si>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</si>
  <si>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</si>
  <si>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</si>
  <si>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</si>
  <si>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</si>
  <si>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</si>
  <si>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</si>
  <si>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</si>
  <si>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</si>
  <si>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</si>
  <si>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</si>
  <si>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</si>
  <si>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</si>
  <si>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</si>
  <si>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</si>
  <si>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</si>
  <si>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</si>
  <si>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</si>
  <si>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</si>
  <si>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</si>
  <si>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</si>
  <si>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</si>
  <si>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</si>
  <si>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</si>
  <si>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</si>
  <si>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</si>
  <si>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</si>
  <si>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</si>
  <si>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</si>
  <si>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</si>
  <si>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</si>
  <si>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</si>
  <si>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</si>
  <si>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</si>
  <si>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</si>
  <si>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</si>
  <si>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</si>
  <si>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</si>
  <si>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</si>
  <si>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</si>
  <si>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</si>
  <si>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</si>
  <si>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</si>
  <si>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</si>
  <si>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</si>
  <si>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</si>
  <si>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</si>
  <si>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</si>
  <si>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</si>
  <si>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</si>
  <si>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</si>
  <si>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</si>
  <si>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</si>
  <si>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</si>
  <si>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</si>
  <si>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</si>
  <si>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</si>
  <si>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</si>
  <si>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</si>
  <si>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</si>
  <si>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</si>
  <si>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</si>
  <si>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</si>
  <si>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</si>
  <si>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</si>
  <si>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</si>
  <si>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</si>
  <si>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</si>
  <si>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</si>
  <si>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</si>
  <si>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</si>
  <si>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</si>
  <si>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</si>
  <si>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</si>
  <si>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</si>
  <si>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</si>
  <si>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</si>
  <si>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</si>
  <si>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</si>
  <si>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</si>
  <si>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</si>
  <si>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</si>
  <si>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</si>
  <si>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</si>
  <si>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</si>
  <si>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</si>
  <si>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</si>
  <si>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</si>
  <si>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</si>
  <si>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</si>
  <si>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</si>
  <si>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</si>
  <si>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</si>
  <si>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</si>
  <si>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</si>
  <si>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</si>
  <si>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</si>
  <si>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</si>
  <si>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</si>
  <si>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</si>
  <si>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</si>
  <si>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</si>
  <si>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</si>
  <si>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</si>
  <si>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</si>
  <si>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</si>
  <si>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</si>
  <si>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</si>
  <si>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</si>
  <si>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</si>
  <si>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</si>
  <si>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</si>
  <si>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</si>
  <si>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</si>
  <si>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</si>
  <si>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</si>
  <si>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</si>
  <si>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</si>
  <si>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</si>
  <si>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</si>
  <si>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</si>
  <si>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</si>
  <si>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</si>
  <si>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</si>
  <si>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</si>
  <si>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</si>
  <si>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</si>
  <si>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</si>
  <si>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</si>
  <si>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</si>
  <si>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</si>
  <si>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</si>
  <si>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</si>
  <si>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</si>
  <si>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</si>
  <si>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</si>
  <si>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</si>
  <si>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</si>
  <si>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</si>
  <si>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</si>
  <si>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</si>
  <si>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</si>
  <si>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</si>
  <si>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</si>
  <si>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</si>
  <si>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</si>
  <si>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</si>
  <si>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</si>
  <si>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</si>
  <si>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</si>
  <si>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</si>
  <si>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</si>
  <si>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</si>
  <si>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</si>
  <si>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</si>
  <si>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</si>
  <si>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</si>
  <si>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</si>
  <si>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</si>
  <si>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</si>
  <si>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</si>
  <si>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</si>
  <si>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</si>
  <si>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</si>
  <si>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</si>
  <si>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</si>
  <si>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</si>
  <si>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</si>
  <si>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</si>
  <si>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</si>
  <si>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</si>
  <si>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</si>
  <si>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</si>
  <si>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</si>
  <si>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</si>
  <si>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</si>
  <si>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</si>
  <si>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</si>
  <si>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</si>
  <si>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</si>
  <si>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</si>
  <si>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</si>
  <si>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</si>
  <si>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</si>
  <si>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</si>
  <si>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</si>
  <si>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</si>
  <si>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</si>
  <si>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</si>
  <si>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</si>
  <si>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</si>
  <si>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</si>
  <si>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</si>
  <si>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</si>
  <si>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</si>
  <si>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</si>
  <si>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</si>
  <si>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</si>
  <si>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</si>
  <si>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</si>
  <si>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</si>
  <si>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</si>
  <si>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</si>
  <si>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</si>
  <si>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</si>
  <si>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</si>
  <si>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</si>
  <si>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</si>
  <si>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</si>
  <si>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</si>
  <si>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</si>
  <si>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</si>
  <si>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</si>
  <si>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</si>
  <si>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</si>
  <si>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</si>
  <si>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</si>
  <si>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</si>
  <si>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</si>
  <si>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</si>
  <si>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</si>
  <si>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</si>
  <si>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</si>
  <si>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</si>
  <si>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</si>
  <si>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</si>
  <si>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</si>
  <si>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</si>
  <si>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</si>
  <si>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</si>
  <si>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</si>
  <si>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</si>
  <si>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</si>
  <si>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</si>
  <si>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</si>
  <si>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</si>
  <si>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</si>
  <si>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</si>
  <si>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</si>
  <si>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</si>
  <si>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</si>
  <si>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</si>
  <si>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</si>
  <si>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</si>
  <si>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</si>
  <si>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</si>
  <si>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</si>
  <si>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</si>
  <si>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</si>
  <si>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</si>
  <si>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</si>
  <si>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</si>
  <si>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</si>
  <si>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</si>
  <si>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</si>
  <si>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</si>
  <si>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</si>
  <si>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</si>
  <si>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</si>
  <si>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</si>
  <si>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</si>
  <si>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</si>
  <si>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</si>
  <si>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</si>
  <si>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</si>
  <si>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</si>
  <si>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</si>
  <si>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</si>
  <si>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</si>
  <si>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</si>
  <si>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</si>
  <si>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</si>
  <si>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</si>
  <si>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</si>
  <si>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</si>
  <si>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</si>
  <si>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</si>
  <si>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</si>
  <si>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</si>
  <si>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</si>
  <si>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</si>
  <si>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</si>
  <si>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</si>
  <si>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</si>
  <si>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</si>
  <si>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</si>
  <si>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</si>
  <si>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</si>
  <si>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</si>
  <si>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</si>
  <si>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</si>
  <si>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</si>
  <si>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</si>
  <si>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</si>
  <si>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</si>
  <si>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</si>
  <si>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</si>
  <si>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</si>
  <si>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</si>
  <si>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</si>
  <si>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</si>
  <si>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</si>
  <si>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</si>
  <si>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</si>
  <si>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</si>
  <si>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</si>
  <si>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</si>
  <si>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</si>
  <si>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</si>
  <si>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</si>
  <si>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</si>
  <si>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</si>
  <si>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</si>
  <si>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</si>
  <si>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</si>
  <si>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</si>
  <si>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</si>
  <si>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</si>
  <si>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</si>
  <si>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</si>
  <si>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</si>
  <si>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</si>
  <si>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</si>
  <si>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</si>
  <si>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</si>
  <si>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</si>
  <si>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</si>
  <si>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</si>
  <si>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</si>
  <si>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</si>
  <si>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</si>
  <si>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</si>
  <si>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</si>
  <si>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</si>
  <si>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</si>
  <si>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</si>
  <si>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</si>
  <si>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</si>
  <si>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</si>
  <si>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</si>
  <si>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</si>
  <si>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</si>
  <si>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</si>
  <si>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</si>
  <si>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</si>
  <si>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</si>
  <si>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</si>
  <si>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</si>
  <si>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</si>
  <si>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</si>
  <si>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</si>
  <si>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</si>
  <si>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</si>
  <si>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</si>
  <si>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</si>
  <si>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</si>
  <si>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</si>
  <si>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</si>
  <si>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</si>
  <si>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</si>
  <si>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</si>
  <si>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</si>
  <si>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</si>
  <si>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</si>
  <si>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</si>
  <si>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</si>
  <si>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</si>
  <si>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</si>
  <si>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</si>
  <si>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</si>
  <si>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</si>
  <si>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</si>
  <si>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</si>
  <si>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</si>
  <si>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</si>
  <si>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</si>
  <si>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</si>
  <si>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</si>
  <si>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</si>
  <si>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</si>
  <si>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</si>
  <si>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</si>
  <si>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</si>
  <si>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</si>
  <si>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</si>
  <si>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</si>
  <si>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</si>
  <si>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</si>
  <si>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</si>
  <si>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</si>
  <si>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</si>
  <si>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</si>
  <si>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</si>
  <si>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</si>
  <si>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</si>
  <si>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</si>
  <si>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</si>
  <si>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</si>
  <si>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</si>
  <si>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</si>
  <si>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</si>
  <si>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</si>
  <si>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</si>
  <si>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</si>
  <si>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</si>
  <si>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</si>
  <si>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</si>
  <si>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</si>
  <si>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</si>
  <si>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</si>
  <si>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</si>
  <si>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</si>
  <si>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</si>
  <si>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</si>
  <si>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</si>
  <si>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</si>
  <si>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</si>
  <si>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</si>
  <si>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</si>
  <si>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</si>
  <si>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</si>
  <si>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</si>
  <si>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</si>
  <si>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</si>
  <si>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</si>
  <si>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</si>
  <si>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</si>
  <si>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</si>
  <si>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</si>
  <si>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</si>
  <si>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</si>
  <si>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</si>
  <si>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</si>
  <si>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</si>
  <si>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</si>
  <si>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</si>
  <si>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</si>
  <si>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</si>
  <si>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</si>
  <si>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</si>
  <si>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</si>
  <si>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</si>
  <si>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</si>
  <si>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</si>
  <si>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</si>
  <si>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</si>
  <si>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</si>
  <si>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</si>
  <si>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</si>
  <si>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</si>
  <si>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</si>
  <si>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</si>
  <si>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</si>
  <si>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</si>
  <si>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</si>
  <si>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</si>
  <si>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</si>
  <si>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</si>
  <si>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</si>
  <si>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</si>
  <si>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</si>
  <si>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</si>
  <si>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</si>
  <si>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</si>
  <si>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</si>
  <si>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</si>
  <si>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</si>
  <si>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</si>
  <si>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</si>
  <si>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</si>
  <si>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</si>
  <si>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</si>
  <si>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</si>
  <si>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</si>
  <si>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</si>
  <si>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</si>
  <si>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</si>
  <si>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</si>
  <si>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</si>
  <si>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</si>
  <si>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</si>
  <si>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</si>
  <si>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</si>
  <si>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</si>
  <si>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</si>
  <si>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</si>
  <si>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</si>
  <si>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</si>
  <si>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</si>
  <si>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</si>
  <si>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</si>
  <si>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</si>
  <si>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</si>
  <si>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</si>
  <si>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</si>
  <si>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</si>
  <si>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</si>
  <si>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</si>
  <si>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</si>
  <si>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</si>
  <si>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</si>
  <si>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</si>
  <si>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</si>
  <si>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</si>
  <si>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</si>
  <si>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</si>
  <si>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</si>
  <si>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</si>
  <si>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</si>
  <si>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</si>
  <si>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</si>
  <si>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</si>
  <si>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</si>
  <si>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</si>
  <si>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</si>
  <si>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</si>
  <si>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</si>
  <si>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</si>
  <si>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</si>
  <si>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</si>
  <si>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</si>
  <si>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</si>
  <si>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</si>
  <si>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</si>
  <si>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</si>
  <si>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</si>
  <si>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</si>
  <si>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</si>
  <si>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</si>
  <si>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</si>
  <si>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</si>
  <si>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</si>
  <si>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</si>
  <si>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</si>
  <si>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</si>
  <si>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</si>
  <si>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</si>
  <si>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</si>
  <si>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</si>
  <si>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</si>
  <si>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</si>
  <si>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</si>
  <si>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</si>
  <si>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</si>
  <si>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</si>
  <si>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</si>
  <si>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</si>
  <si>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</si>
  <si>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</si>
  <si>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</si>
  <si>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</si>
  <si>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</si>
  <si>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</si>
  <si>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</si>
  <si>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</si>
  <si>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</si>
  <si>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</si>
  <si>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</si>
  <si>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</si>
  <si>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</si>
  <si>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</si>
  <si>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</si>
  <si>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</si>
  <si>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</si>
  <si>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</si>
  <si>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</si>
  <si>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</si>
  <si>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</si>
  <si>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</si>
  <si>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</si>
  <si>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</si>
  <si>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</si>
  <si>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</si>
  <si>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</si>
  <si>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</si>
  <si>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</si>
  <si>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</si>
  <si>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</si>
  <si>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</si>
  <si>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</si>
  <si>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</si>
  <si>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</si>
  <si>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</si>
  <si>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</si>
  <si>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</si>
  <si>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</si>
  <si>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</si>
  <si>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</si>
  <si>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</si>
  <si>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</si>
  <si>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</si>
  <si>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</si>
  <si>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</si>
  <si>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</si>
  <si>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</si>
  <si>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</si>
  <si>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</si>
  <si>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</si>
  <si>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</si>
  <si>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</si>
  <si>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</si>
  <si>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</si>
  <si>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</si>
  <si>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</si>
  <si>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</si>
  <si>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</si>
  <si>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</si>
  <si>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</si>
  <si>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</si>
  <si>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</si>
  <si>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</si>
  <si>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</si>
  <si>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</si>
  <si>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</si>
  <si>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</si>
  <si>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</si>
  <si>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</si>
  <si>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</si>
  <si>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</si>
  <si>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</si>
  <si>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</si>
  <si>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</si>
  <si>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</si>
  <si>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</si>
  <si>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</si>
  <si>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</si>
  <si>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</si>
  <si>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</si>
  <si>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</si>
  <si>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</si>
  <si>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</si>
  <si>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</si>
  <si>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</si>
  <si>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</si>
  <si>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</si>
  <si>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</si>
  <si>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</si>
  <si>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</si>
  <si>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</si>
  <si>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</si>
  <si>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</si>
  <si>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</si>
  <si>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</si>
  <si>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</si>
  <si>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</si>
  <si>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</si>
  <si>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</si>
  <si>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</si>
  <si>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</si>
  <si>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</si>
  <si>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</si>
  <si>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</si>
  <si>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</si>
  <si>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</si>
  <si>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</si>
  <si>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</si>
  <si>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</si>
  <si>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</si>
  <si>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</si>
  <si>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</si>
  <si>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</si>
  <si>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</si>
  <si>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</si>
  <si>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</si>
  <si>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</si>
  <si>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</si>
  <si>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</si>
  <si>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</si>
  <si>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</si>
  <si>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</si>
  <si>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</si>
  <si>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</si>
  <si>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</si>
  <si>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</si>
  <si>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</si>
  <si>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</si>
  <si>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</si>
  <si>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</si>
  <si>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</si>
  <si>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</si>
  <si>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</si>
  <si>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</si>
  <si>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</si>
  <si>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</si>
  <si>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</si>
  <si>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</si>
  <si>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</si>
  <si>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</si>
  <si>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</si>
  <si>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</si>
  <si>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</si>
  <si>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</si>
  <si>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</si>
  <si>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</si>
  <si>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</si>
  <si>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</si>
  <si>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</si>
  <si>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</si>
  <si>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</si>
  <si>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</si>
  <si>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</si>
  <si>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</si>
  <si>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</si>
  <si>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</si>
  <si>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</si>
  <si>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</si>
  <si>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</si>
  <si>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</si>
  <si>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</si>
  <si>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</si>
  <si>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</si>
  <si>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</si>
  <si>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</si>
  <si>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</si>
  <si>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</si>
  <si>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</si>
  <si>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</si>
  <si>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</si>
  <si>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</si>
  <si>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</si>
  <si>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</si>
  <si>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</si>
  <si>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</si>
  <si>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</si>
  <si>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</si>
  <si>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</si>
  <si>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</si>
  <si>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</si>
  <si>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</si>
  <si>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</si>
  <si>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</si>
  <si>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</si>
  <si>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</si>
  <si>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</si>
  <si>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</si>
  <si>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</si>
  <si>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</si>
  <si>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</si>
  <si>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</si>
  <si>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</si>
  <si>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</si>
  <si>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</si>
  <si>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</si>
  <si>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</si>
  <si>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</si>
  <si>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</si>
  <si>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</si>
  <si>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</si>
  <si>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</si>
  <si>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</si>
  <si>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</si>
  <si>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</si>
  <si>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</si>
  <si>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</si>
  <si>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</si>
  <si>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</si>
  <si>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</si>
  <si>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</si>
  <si>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</si>
  <si>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</si>
  <si>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</si>
  <si>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</si>
  <si>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</si>
  <si>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</si>
  <si>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</si>
  <si>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</si>
  <si>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</si>
  <si>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</si>
  <si>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</si>
  <si>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</si>
  <si>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</si>
  <si>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</si>
  <si>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</si>
  <si>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</si>
  <si>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</si>
  <si>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</si>
  <si>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</si>
  <si>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</si>
  <si>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</si>
  <si>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</si>
  <si>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</si>
  <si>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</si>
  <si>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</si>
  <si>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</si>
  <si>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</si>
  <si>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</si>
  <si>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</si>
  <si>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</si>
  <si>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</si>
  <si>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</si>
  <si>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</si>
  <si>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</si>
  <si>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</si>
  <si>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</si>
  <si>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</si>
  <si>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</si>
  <si>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</si>
  <si>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</si>
  <si>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</si>
  <si>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</si>
  <si>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</si>
  <si>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</si>
  <si>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</si>
  <si>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</si>
  <si>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</si>
  <si>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</si>
  <si>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</si>
  <si>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</si>
  <si>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</si>
  <si>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</si>
  <si>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</si>
  <si>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</si>
  <si>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</si>
  <si>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</si>
  <si>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</si>
  <si>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</si>
  <si>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</si>
  <si>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</si>
  <si>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</si>
  <si>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</si>
  <si>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</si>
  <si>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</si>
  <si>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</si>
  <si>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</si>
  <si>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</si>
  <si>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</si>
  <si>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</si>
  <si>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</si>
  <si>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</si>
  <si>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</si>
  <si>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</si>
  <si>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</si>
  <si>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</si>
  <si>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</si>
  <si>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</si>
  <si>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</si>
  <si>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</si>
  <si>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</si>
  <si>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</si>
  <si>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</si>
  <si>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</si>
  <si>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</si>
  <si>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</si>
  <si>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</si>
  <si>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</si>
  <si>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</si>
  <si>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</si>
  <si>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</si>
  <si>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</si>
  <si>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</si>
  <si>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</si>
  <si>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</si>
  <si>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</si>
  <si>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</si>
  <si>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</si>
  <si>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</si>
  <si>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</si>
  <si>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</si>
  <si>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</si>
  <si>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</si>
  <si>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</si>
  <si>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</si>
  <si>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</si>
  <si>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</si>
  <si>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</si>
  <si>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</si>
  <si>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</si>
  <si>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</si>
  <si>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</si>
  <si>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</si>
  <si>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</si>
  <si>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</si>
  <si>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</si>
  <si>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</si>
  <si>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</si>
  <si>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</si>
  <si>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</si>
  <si>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</si>
  <si>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</si>
  <si>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</si>
  <si>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</si>
  <si>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</si>
  <si>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</si>
  <si>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</si>
  <si>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</si>
  <si>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</si>
  <si>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</si>
  <si>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</si>
  <si>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</si>
  <si>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</si>
  <si>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</si>
  <si>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</si>
  <si>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</si>
  <si>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</si>
  <si>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</si>
  <si>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</si>
  <si>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</si>
  <si>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</si>
  <si>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</si>
  <si>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</si>
  <si>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</si>
  <si>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</si>
  <si>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</si>
  <si>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</si>
  <si>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</si>
  <si>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</si>
  <si>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</si>
  <si>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</si>
  <si>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</si>
  <si>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</si>
  <si>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</si>
  <si>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</si>
  <si>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</si>
  <si>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</si>
  <si>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</si>
  <si>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</si>
  <si>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</si>
  <si>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</si>
  <si>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</si>
  <si>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</si>
  <si>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</si>
  <si>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</si>
  <si>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</si>
  <si>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</si>
  <si>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</si>
  <si>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</si>
  <si>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</si>
  <si>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</si>
  <si>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</si>
  <si>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</si>
  <si>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</si>
  <si>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</si>
  <si>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</si>
  <si>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</si>
  <si>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</si>
  <si>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</si>
  <si>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</si>
  <si>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</si>
  <si>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</si>
  <si>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</si>
  <si>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</si>
  <si>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</si>
  <si>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</si>
  <si>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</si>
  <si>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</si>
  <si>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</si>
  <si>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</si>
  <si>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</si>
  <si>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</si>
  <si>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</si>
  <si>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</si>
  <si>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</si>
  <si>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</si>
  <si>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</si>
  <si>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</si>
  <si>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</si>
  <si>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</si>
  <si>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</si>
  <si>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</si>
  <si>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</si>
  <si>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</si>
  <si>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</si>
  <si>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</si>
  <si>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</si>
  <si>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</si>
  <si>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</si>
  <si>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</si>
  <si>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</si>
  <si>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</si>
  <si>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</si>
  <si>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</si>
  <si>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</si>
  <si>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</si>
  <si>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</si>
  <si>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</si>
  <si>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</si>
  <si>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</si>
  <si>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</si>
  <si>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</si>
  <si>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</si>
  <si>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</si>
  <si>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</si>
  <si>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</si>
  <si>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</si>
  <si>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</si>
  <si>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</si>
  <si>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</si>
  <si>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</si>
  <si>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</si>
  <si>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</si>
  <si>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</si>
  <si>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</si>
  <si>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</si>
  <si>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</si>
  <si>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</si>
  <si>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</si>
  <si>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</si>
  <si>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</si>
  <si>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</si>
  <si>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</si>
  <si>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</si>
  <si>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</si>
  <si>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</si>
  <si>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</si>
  <si>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</si>
  <si>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</si>
  <si>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</si>
  <si>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</si>
  <si>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</si>
  <si>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</si>
  <si>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</si>
  <si>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</si>
  <si>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</si>
  <si>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</si>
  <si>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</si>
  <si>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</si>
  <si>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</si>
  <si>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</si>
  <si>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</si>
  <si>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</si>
  <si>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</si>
  <si>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</si>
  <si>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</si>
  <si>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</si>
  <si>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</si>
  <si>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</si>
  <si>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</si>
  <si>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</si>
  <si>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</si>
  <si>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</si>
  <si>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</si>
  <si>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</si>
  <si>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</si>
  <si>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</si>
  <si>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</si>
  <si>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</si>
  <si>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</si>
  <si>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</si>
  <si>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</si>
  <si>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</si>
  <si>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</si>
  <si>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</si>
  <si>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</si>
  <si>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</si>
  <si>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</si>
  <si>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</si>
  <si>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</si>
  <si>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</si>
  <si>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</si>
  <si>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</si>
  <si>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</si>
  <si>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</si>
  <si>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</si>
  <si>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</si>
  <si>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</si>
  <si>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</si>
  <si>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</si>
  <si>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</si>
  <si>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</si>
  <si>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</si>
  <si>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</si>
  <si>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</si>
  <si>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</si>
  <si>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</si>
  <si>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</si>
  <si>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</si>
  <si>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</si>
  <si>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</si>
  <si>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</si>
  <si>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</si>
  <si>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</si>
  <si>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</si>
  <si>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</si>
  <si>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</si>
  <si>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</si>
  <si>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</si>
  <si>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</si>
  <si>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</si>
  <si>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</si>
  <si>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</si>
  <si>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</si>
  <si>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</si>
  <si>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</si>
  <si>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</si>
  <si>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</si>
  <si>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</si>
  <si>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</si>
  <si>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</si>
  <si>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</si>
  <si>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</si>
  <si>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</si>
  <si>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</si>
  <si>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</si>
  <si>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</si>
  <si>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</si>
  <si>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</si>
  <si>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</si>
  <si>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</si>
  <si>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</si>
  <si>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</si>
  <si>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</si>
  <si>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</si>
  <si>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</si>
  <si>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</si>
  <si>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</si>
  <si>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</si>
  <si>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</si>
  <si>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</si>
  <si>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</si>
  <si>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</si>
  <si>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</si>
  <si>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</si>
  <si>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</si>
  <si>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</si>
  <si>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</si>
  <si>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</si>
  <si>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</si>
  <si>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</si>
  <si>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</si>
  <si>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</si>
  <si>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</si>
  <si>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</si>
  <si>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</si>
  <si>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</si>
  <si>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</si>
  <si>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</si>
  <si>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</si>
  <si>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</si>
  <si>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</si>
  <si>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</si>
  <si>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</si>
  <si>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</si>
  <si>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</si>
  <si>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</si>
  <si>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</si>
  <si>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</si>
  <si>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</si>
  <si>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</si>
  <si>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</si>
  <si>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</si>
  <si>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</si>
  <si>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</si>
  <si>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</si>
  <si>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</si>
  <si>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</si>
  <si>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</si>
  <si>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</si>
  <si>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</si>
  <si>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</si>
  <si>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</si>
  <si>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</si>
  <si>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</si>
  <si>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</si>
  <si>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</si>
  <si>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</si>
  <si>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</si>
  <si>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</si>
  <si>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</si>
  <si>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</si>
  <si>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</si>
  <si>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</si>
  <si>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</si>
  <si>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</si>
  <si>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</si>
  <si>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</si>
  <si>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</si>
  <si>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</si>
  <si>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</si>
  <si>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</si>
  <si>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</si>
  <si>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</si>
  <si>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</si>
  <si>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</si>
  <si>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</si>
  <si>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</si>
  <si>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</si>
  <si>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</si>
  <si>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</si>
  <si>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</si>
  <si>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</si>
  <si>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</si>
  <si>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</si>
  <si>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</si>
  <si>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</si>
  <si>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</si>
  <si>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</si>
  <si>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</si>
  <si>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</si>
  <si>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</si>
  <si>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</si>
  <si>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</si>
  <si>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</si>
  <si>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</si>
  <si>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</si>
  <si>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</si>
  <si>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</si>
  <si>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</si>
  <si>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</si>
  <si>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</si>
  <si>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</si>
  <si>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</si>
  <si>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</si>
  <si>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</si>
  <si>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</si>
  <si>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</si>
  <si>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</si>
  <si>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</si>
  <si>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</si>
  <si>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</si>
  <si>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</si>
  <si>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</si>
  <si>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</si>
  <si>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</si>
  <si>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</si>
  <si>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</si>
  <si>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</si>
  <si>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</si>
  <si>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</si>
  <si>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</si>
  <si>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</si>
  <si>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</si>
  <si>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</si>
  <si>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</si>
  <si>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</si>
  <si>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</si>
  <si>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</si>
  <si>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</si>
  <si>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</si>
  <si>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</si>
  <si>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</si>
  <si>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</si>
  <si>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</si>
  <si>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</si>
  <si>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</si>
  <si>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</si>
  <si>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</si>
  <si>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</si>
  <si>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</si>
  <si>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</si>
  <si>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</si>
  <si>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</si>
  <si>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</si>
  <si>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</si>
  <si>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</si>
  <si>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</si>
  <si>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</si>
  <si>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</si>
  <si>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</si>
  <si>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</si>
  <si>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</si>
  <si>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</si>
  <si>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</si>
  <si>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</si>
  <si>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</si>
  <si>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</si>
  <si>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</si>
  <si>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</si>
  <si>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</si>
  <si>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</si>
  <si>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</si>
  <si>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</si>
  <si>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</si>
  <si>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</si>
  <si>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</si>
  <si>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</si>
  <si>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</si>
  <si>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</si>
  <si>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</si>
  <si>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</si>
  <si>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</si>
  <si>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</si>
  <si>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</si>
  <si>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</si>
  <si>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</si>
  <si>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</si>
  <si>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</si>
  <si>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</si>
  <si>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</si>
  <si>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</si>
  <si>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</si>
  <si>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</si>
  <si>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</si>
  <si>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</si>
  <si>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</si>
  <si>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</si>
  <si>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</si>
  <si>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</si>
  <si>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</si>
  <si>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</si>
  <si>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</si>
  <si>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</si>
  <si>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</si>
  <si>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</si>
  <si>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</si>
  <si>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</si>
  <si>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</si>
  <si>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</si>
  <si>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</si>
  <si>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</si>
  <si>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</si>
  <si>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</si>
  <si>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</si>
  <si>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</si>
  <si>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</si>
  <si>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</si>
  <si>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</si>
  <si>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</si>
  <si>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</si>
  <si>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</si>
  <si>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</si>
  <si>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</si>
  <si>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</si>
  <si>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</si>
  <si>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</si>
  <si>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</si>
  <si>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</si>
  <si>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</si>
  <si>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</si>
  <si>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</si>
  <si>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</si>
  <si>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</si>
  <si>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</si>
  <si>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</si>
  <si>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</si>
  <si>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</si>
  <si>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</si>
  <si>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</si>
  <si>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</si>
  <si>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</si>
  <si>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</si>
  <si>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</si>
  <si>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</si>
  <si>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</si>
  <si>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</si>
  <si>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</si>
  <si>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</si>
  <si>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</si>
  <si>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</si>
  <si>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</si>
  <si>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</si>
  <si>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</si>
  <si>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</si>
  <si>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</si>
  <si>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</si>
  <si>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</si>
  <si>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</si>
  <si>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</si>
  <si>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</si>
  <si>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</si>
  <si>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</si>
  <si>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</si>
  <si>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</si>
  <si>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</si>
  <si>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</si>
  <si>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</si>
  <si>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</si>
  <si>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</si>
  <si>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</si>
  <si>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</si>
  <si>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</si>
  <si>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</si>
  <si>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</si>
  <si>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</si>
  <si>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</si>
  <si>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</si>
  <si>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</si>
  <si>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</si>
  <si>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</si>
  <si>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</si>
  <si>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</si>
  <si>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</si>
  <si>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</si>
  <si>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</si>
  <si>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</si>
  <si>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</si>
  <si>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</si>
  <si>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</si>
  <si>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</si>
  <si>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</si>
  <si>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</si>
  <si>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</si>
  <si>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</si>
  <si>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</si>
  <si>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</si>
  <si>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</si>
  <si>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</si>
  <si>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</si>
  <si>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</si>
  <si>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</si>
  <si>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</si>
  <si>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</si>
  <si>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</si>
  <si>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</si>
  <si>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</si>
  <si>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</si>
  <si>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</si>
  <si>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</si>
  <si>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</si>
  <si>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</si>
  <si>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</si>
  <si>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</si>
  <si>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</si>
  <si>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</si>
  <si>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</si>
  <si>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</si>
  <si>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</si>
  <si>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</si>
  <si>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</si>
  <si>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</si>
  <si>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</si>
  <si>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</si>
  <si>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</si>
  <si>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</si>
  <si>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</si>
  <si>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</si>
  <si>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</si>
  <si>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</si>
  <si>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</si>
  <si>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</si>
  <si>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</si>
  <si>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</si>
  <si>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</si>
  <si>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</si>
  <si>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</si>
  <si>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</si>
  <si>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</si>
  <si>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</si>
  <si>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</si>
  <si>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</si>
  <si>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</si>
  <si>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</si>
  <si>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</si>
  <si>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</si>
  <si>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</si>
  <si>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</si>
  <si>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</si>
  <si>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</si>
  <si>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</si>
  <si>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</si>
  <si>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</si>
  <si>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</si>
  <si>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</si>
  <si>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</si>
  <si>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</si>
  <si>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</si>
  <si>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</si>
  <si>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</si>
  <si>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</si>
  <si>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</si>
  <si>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</si>
  <si>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</si>
  <si>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</si>
  <si>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</si>
  <si>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</si>
  <si>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</si>
  <si>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</si>
  <si>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</si>
  <si>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</si>
  <si>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</si>
  <si>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</si>
  <si>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</si>
  <si>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</si>
  <si>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</si>
  <si>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</si>
  <si>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</si>
  <si>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</si>
  <si>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</si>
  <si>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</si>
  <si>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</si>
  <si>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</si>
  <si>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</si>
  <si>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</si>
  <si>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</si>
  <si>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</si>
  <si>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</si>
  <si>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</si>
  <si>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</si>
  <si>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</si>
  <si>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</si>
  <si>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</si>
  <si>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</si>
  <si>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</si>
  <si>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</si>
  <si>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</si>
  <si>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</si>
  <si>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</si>
  <si>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</si>
  <si>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</si>
  <si>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</si>
  <si>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</si>
  <si>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</si>
  <si>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</si>
  <si>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</si>
  <si>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</si>
  <si>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</si>
  <si>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</si>
  <si>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</si>
  <si>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</si>
  <si>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</si>
  <si>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</si>
  <si>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</si>
  <si>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</si>
  <si>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</si>
  <si>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</si>
  <si>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</si>
  <si>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</si>
  <si>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</si>
  <si>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</si>
  <si>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</si>
  <si>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</si>
  <si>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</si>
  <si>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</si>
  <si>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</si>
  <si>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</si>
  <si>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</si>
  <si>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</si>
  <si>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</si>
  <si>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</si>
  <si>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</si>
  <si>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</si>
  <si>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</si>
  <si>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</si>
  <si>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</si>
  <si>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</si>
  <si>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</si>
  <si>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</si>
  <si>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</si>
  <si>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</si>
  <si>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</si>
  <si>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</si>
  <si>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</si>
  <si>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</si>
  <si>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</si>
  <si>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</si>
  <si>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</si>
  <si>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</si>
  <si>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</si>
  <si>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</si>
  <si>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</si>
  <si>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</si>
  <si>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</si>
  <si>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</si>
  <si>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</si>
  <si>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</si>
  <si>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</si>
  <si>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</si>
  <si>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</si>
  <si>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</si>
  <si>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</si>
  <si>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</si>
  <si>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</si>
  <si>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</si>
  <si>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</si>
  <si>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</si>
  <si>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</si>
  <si>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</si>
  <si>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</si>
  <si>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</si>
  <si>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</si>
  <si>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</si>
  <si>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</si>
  <si>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</si>
  <si>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</si>
  <si>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</si>
  <si>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</si>
  <si>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</si>
  <si>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</si>
  <si>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</si>
  <si>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</si>
  <si>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</si>
  <si>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</si>
  <si>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</si>
  <si>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</si>
  <si>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</si>
  <si>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</si>
  <si>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</si>
  <si>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</si>
  <si>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</si>
  <si>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</si>
  <si>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</si>
  <si>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</si>
  <si>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</si>
  <si>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</si>
  <si>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</si>
  <si>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</si>
  <si>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</si>
  <si>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</si>
  <si>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</si>
  <si>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</si>
  <si>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</si>
  <si>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</si>
  <si>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</si>
  <si>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</si>
  <si>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</si>
  <si>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</si>
  <si>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</si>
  <si>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</si>
  <si>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</si>
  <si>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</si>
  <si>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</si>
  <si>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</si>
  <si>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</si>
  <si>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</si>
  <si>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</si>
  <si>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</si>
  <si>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</si>
  <si>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</si>
  <si>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</si>
  <si>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</si>
  <si>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</si>
  <si>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</si>
  <si>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</si>
  <si>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</si>
  <si>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</si>
  <si>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</si>
  <si>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</si>
  <si>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</si>
  <si>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</si>
  <si>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</si>
  <si>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</si>
  <si>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</si>
  <si>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</si>
  <si>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</si>
  <si>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</si>
  <si>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</si>
  <si>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</si>
  <si>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</si>
  <si>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</si>
  <si>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</si>
  <si>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</si>
  <si>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</si>
  <si>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</si>
  <si>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</si>
  <si>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</si>
  <si>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</si>
  <si>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</si>
  <si>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</si>
  <si>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</si>
  <si>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</si>
  <si>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</si>
  <si>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</si>
  <si>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</si>
  <si>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</si>
  <si>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</si>
  <si>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</si>
  <si>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</si>
  <si>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</si>
  <si>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</si>
  <si>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</si>
  <si>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</si>
  <si>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</si>
  <si>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</si>
  <si>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</si>
  <si>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</si>
  <si>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</si>
  <si>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</si>
  <si>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</si>
  <si>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</si>
  <si>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</si>
  <si>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</si>
  <si>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</si>
  <si>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</si>
  <si>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</si>
  <si>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</si>
  <si>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</si>
  <si>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</si>
  <si>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</si>
  <si>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</si>
  <si>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</si>
  <si>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</si>
  <si>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</si>
  <si>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</si>
  <si>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</si>
  <si>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</si>
  <si>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</si>
  <si>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</si>
  <si>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</si>
  <si>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</si>
  <si>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</si>
  <si>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</si>
  <si>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</si>
  <si>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</si>
  <si>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</si>
  <si>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</si>
  <si>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</si>
  <si>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</si>
  <si>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</si>
  <si>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</si>
  <si>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</si>
  <si>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</si>
  <si>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</si>
  <si>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</si>
  <si>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</si>
  <si>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</si>
  <si>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</si>
  <si>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</si>
  <si>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</si>
  <si>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</si>
  <si>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</si>
  <si>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</si>
  <si>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</si>
  <si>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</si>
  <si>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</si>
  <si>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</si>
  <si>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</si>
  <si>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</si>
  <si>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</si>
  <si>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</si>
  <si>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</si>
  <si>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</si>
  <si>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</si>
  <si>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</si>
  <si>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</si>
  <si>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</si>
  <si>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</si>
  <si>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</si>
  <si>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</si>
  <si>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</si>
  <si>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</si>
  <si>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</si>
  <si>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</si>
  <si>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</si>
  <si>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</si>
  <si>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</si>
  <si>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</si>
  <si>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</si>
  <si>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</si>
  <si>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</si>
  <si>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</si>
  <si>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</si>
  <si>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</si>
  <si>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</si>
  <si>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</si>
  <si>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</si>
  <si>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</si>
  <si>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</si>
  <si>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</si>
  <si>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</si>
  <si>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</si>
  <si>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</si>
  <si>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</si>
  <si>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</si>
  <si>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</si>
  <si>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</si>
  <si>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</si>
  <si>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</si>
  <si>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</si>
  <si>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</si>
  <si>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</si>
  <si>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</si>
  <si>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</si>
  <si>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</si>
  <si>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</si>
  <si>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</si>
  <si>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</si>
  <si>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</si>
  <si>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</si>
  <si>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</si>
  <si>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</si>
  <si>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</si>
  <si>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</si>
  <si>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</si>
  <si>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</si>
  <si>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</si>
  <si>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</si>
  <si>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</si>
  <si>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</si>
  <si>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</si>
  <si>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</si>
  <si>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</si>
  <si>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</si>
  <si>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</si>
  <si>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</si>
  <si>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</si>
  <si>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</si>
  <si>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</si>
  <si>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</si>
  <si>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</si>
  <si>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</si>
  <si>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</si>
  <si>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</si>
  <si>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</si>
  <si>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</si>
  <si>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</si>
  <si>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</si>
  <si>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</si>
  <si>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</si>
  <si>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</si>
  <si>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</si>
  <si>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</si>
  <si>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</si>
  <si>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</si>
  <si>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</si>
  <si>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</si>
  <si>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</si>
  <si>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</si>
  <si>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</si>
  <si>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</si>
  <si>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</si>
  <si>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</si>
  <si>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</si>
  <si>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</si>
  <si>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</si>
  <si>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</si>
  <si>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</si>
  <si>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</si>
  <si>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</si>
  <si>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</si>
  <si>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</si>
  <si>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</si>
  <si>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</si>
  <si>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</si>
  <si>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</si>
  <si>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</si>
  <si>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</si>
  <si>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</si>
  <si>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</si>
  <si>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</si>
  <si>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</si>
  <si>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</si>
  <si>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</si>
  <si>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</si>
  <si>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</si>
  <si>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</si>
  <si>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</si>
  <si>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</si>
  <si>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</si>
  <si>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</si>
  <si>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</si>
  <si>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</si>
  <si>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</si>
  <si>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</si>
  <si>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</si>
  <si>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</si>
  <si>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</si>
  <si>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</si>
  <si>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</si>
  <si>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</si>
  <si>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</si>
  <si>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</si>
  <si>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</si>
  <si>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</si>
  <si>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</si>
  <si>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</si>
  <si>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</si>
  <si>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</si>
  <si>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</si>
  <si>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</si>
  <si>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</si>
  <si>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</si>
  <si>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</si>
  <si>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</si>
  <si>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</si>
  <si>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</si>
  <si>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</si>
  <si>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</si>
  <si>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</si>
  <si>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</si>
  <si>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</si>
  <si>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</si>
  <si>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</si>
  <si>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</si>
  <si>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</si>
  <si>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</si>
  <si>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</si>
  <si>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</si>
  <si>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</si>
  <si>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</si>
  <si>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</si>
  <si>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</si>
  <si>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</si>
  <si>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</si>
  <si>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</si>
  <si>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</si>
  <si>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</si>
  <si>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</si>
  <si>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</si>
  <si>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</si>
  <si>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</si>
  <si>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</si>
  <si>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</si>
  <si>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</si>
  <si>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</si>
  <si>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</si>
  <si>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</si>
  <si>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</si>
  <si>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</si>
  <si>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</si>
  <si>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</si>
  <si>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</si>
  <si>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</si>
  <si>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</si>
  <si>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</si>
  <si>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</si>
  <si>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</si>
  <si>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</si>
  <si>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</si>
  <si>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</si>
  <si>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</si>
  <si>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</si>
  <si>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</si>
  <si>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</si>
  <si>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</si>
  <si>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</si>
  <si>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</si>
  <si>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</si>
  <si>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</si>
  <si>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</si>
  <si>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</si>
  <si>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</si>
  <si>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</si>
  <si>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</si>
  <si>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</si>
  <si>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</si>
  <si>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</si>
  <si>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</si>
  <si>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</si>
  <si>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</si>
  <si>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</si>
  <si>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</si>
  <si>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</si>
  <si>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</si>
  <si>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</si>
  <si>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</si>
  <si>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</si>
  <si>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</si>
  <si>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</si>
  <si>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</si>
  <si>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</si>
  <si>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</si>
  <si>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</si>
  <si>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</si>
  <si>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</si>
  <si>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</si>
  <si>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</si>
  <si>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</si>
  <si>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</si>
  <si>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</si>
  <si>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</si>
  <si>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</si>
  <si>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</si>
  <si>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</si>
  <si>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</si>
  <si>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</si>
  <si>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</si>
  <si>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</si>
  <si>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</si>
  <si>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</si>
  <si>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</si>
  <si>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</si>
  <si>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</si>
  <si>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</si>
  <si>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</si>
  <si>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</si>
  <si>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</si>
  <si>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</si>
  <si>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</si>
  <si>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</si>
  <si>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</si>
  <si>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</si>
  <si>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</si>
  <si>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</si>
  <si>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</si>
  <si>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</si>
  <si>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</si>
  <si>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</si>
  <si>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</si>
  <si>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</si>
  <si>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</si>
  <si>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</si>
  <si>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</si>
  <si>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</si>
  <si>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</si>
  <si>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</si>
  <si>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</si>
  <si>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</si>
  <si>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</si>
  <si>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</si>
  <si>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</si>
  <si>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</si>
  <si>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</si>
  <si>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</si>
  <si>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</si>
  <si>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</si>
  <si>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</si>
  <si>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</si>
  <si>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</si>
  <si>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</si>
  <si>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</si>
  <si>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</si>
  <si>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</si>
  <si>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</si>
  <si>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</si>
  <si>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</si>
  <si>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</si>
  <si>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</si>
  <si>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</si>
  <si>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</si>
  <si>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</si>
  <si>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</si>
  <si>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</si>
  <si>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</si>
  <si>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</si>
  <si>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</si>
  <si>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</si>
  <si>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</si>
  <si>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</si>
  <si>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</si>
  <si>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</si>
  <si>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</si>
  <si>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</si>
  <si>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</si>
  <si>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</si>
  <si>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</si>
  <si>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</si>
  <si>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</si>
  <si>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</si>
  <si>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</si>
  <si>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</si>
  <si>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</si>
  <si>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</si>
  <si>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</si>
  <si>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</si>
  <si>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</si>
  <si>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</si>
  <si>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</si>
  <si>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</si>
  <si>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</si>
  <si>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</si>
  <si>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</si>
  <si>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</si>
  <si>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</si>
  <si>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</si>
  <si>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</si>
  <si>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</si>
  <si>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</si>
  <si>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</si>
  <si>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</si>
  <si>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</si>
  <si>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</si>
  <si>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</si>
  <si>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</si>
  <si>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</si>
  <si>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</si>
  <si>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</si>
  <si>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</si>
  <si>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</si>
  <si>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</si>
  <si>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</si>
  <si>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</si>
  <si>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</si>
  <si>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</si>
  <si>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</si>
  <si>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</si>
  <si>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</si>
  <si>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</si>
  <si>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</si>
  <si>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</si>
  <si>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</si>
  <si>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</si>
  <si>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</si>
  <si>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</si>
  <si>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</si>
  <si>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</si>
  <si>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</si>
  <si>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</si>
  <si>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</si>
  <si>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</si>
  <si>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</si>
  <si>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</si>
  <si>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</si>
  <si>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</si>
  <si>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</si>
  <si>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</si>
  <si>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</si>
  <si>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</si>
  <si>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</si>
  <si>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</si>
  <si>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</si>
  <si>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</si>
  <si>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</si>
  <si>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</si>
  <si>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</si>
  <si>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</si>
  <si>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</si>
  <si>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</si>
  <si>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</si>
  <si>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</si>
  <si>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</si>
  <si>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</si>
  <si>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</si>
  <si>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</si>
  <si>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</si>
  <si>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</si>
  <si>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</si>
  <si>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</si>
  <si>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</si>
  <si>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</si>
  <si>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</si>
  <si>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</si>
  <si>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</si>
  <si>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</si>
  <si>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</si>
  <si>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</si>
  <si>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</si>
  <si>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</si>
  <si>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</si>
  <si>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</si>
  <si>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</si>
  <si>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</si>
  <si>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</si>
  <si>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</si>
  <si>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</si>
  <si>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</si>
  <si>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</si>
  <si>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</si>
  <si>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</si>
  <si>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</si>
  <si>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</si>
  <si>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</si>
  <si>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</si>
  <si>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</si>
  <si>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</si>
  <si>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</si>
  <si>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</si>
  <si>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</si>
  <si>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</si>
  <si>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</si>
  <si>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</si>
  <si>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</si>
  <si>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</si>
  <si>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</si>
  <si>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</si>
  <si>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</si>
  <si>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</si>
  <si>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</si>
  <si>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</si>
  <si>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</si>
  <si>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</si>
  <si>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</si>
  <si>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</si>
  <si>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</si>
  <si>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</si>
  <si>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</si>
  <si>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</si>
  <si>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</si>
  <si>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</si>
  <si>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</si>
  <si>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</si>
  <si>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</si>
  <si>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</si>
  <si>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</si>
  <si>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</si>
  <si>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</si>
  <si>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</si>
  <si>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</si>
  <si>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</si>
  <si>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</si>
  <si>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</si>
  <si>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</si>
  <si>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</si>
  <si>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</si>
  <si>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</si>
  <si>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</si>
  <si>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</si>
  <si>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</si>
  <si>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</si>
  <si>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</si>
  <si>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</si>
  <si>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</si>
  <si>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</si>
  <si>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</si>
  <si>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</si>
  <si>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</si>
  <si>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</si>
  <si>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</si>
  <si>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</si>
  <si>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</si>
  <si>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</si>
  <si>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</si>
  <si>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</si>
  <si>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</si>
  <si>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</si>
  <si>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</si>
  <si>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</si>
  <si>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</si>
  <si>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</si>
  <si>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</si>
  <si>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</si>
  <si>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</si>
  <si>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</si>
  <si>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</si>
  <si>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</si>
  <si>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</si>
  <si>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</si>
  <si>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</si>
  <si>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</si>
  <si>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</si>
  <si>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</si>
  <si>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</si>
  <si>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</si>
  <si>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</si>
  <si>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</si>
  <si>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</si>
  <si>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</si>
  <si>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</si>
  <si>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</si>
  <si>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</si>
  <si>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</si>
  <si>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</si>
  <si>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</si>
  <si>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</si>
  <si>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</si>
  <si>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</si>
  <si>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</si>
  <si>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</si>
  <si>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</si>
  <si>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</si>
  <si>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</si>
  <si>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</si>
  <si>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</si>
  <si>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</si>
  <si>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</si>
  <si>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</si>
  <si>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</si>
  <si>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</si>
  <si>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</si>
  <si>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</si>
  <si>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</si>
  <si>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</si>
  <si>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</si>
  <si>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</si>
  <si>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</si>
  <si>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</si>
  <si>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</si>
  <si>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</si>
  <si>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</si>
  <si>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</si>
  <si>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</si>
  <si>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</si>
  <si>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</si>
  <si>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</si>
  <si>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</si>
  <si>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</si>
  <si>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</si>
  <si>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</si>
  <si>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</si>
  <si>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</si>
  <si>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</si>
  <si>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</si>
  <si>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</si>
  <si>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</si>
  <si>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</si>
  <si>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</si>
  <si>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</si>
  <si>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</si>
  <si>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</si>
  <si>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</si>
  <si>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</si>
  <si>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</si>
  <si>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</si>
  <si>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</si>
  <si>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</si>
  <si>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</si>
  <si>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</si>
  <si>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</si>
  <si>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</si>
  <si>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</si>
  <si>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</si>
  <si>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</si>
  <si>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</si>
  <si>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</si>
  <si>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</si>
  <si>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</si>
  <si>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</si>
  <si>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</si>
  <si>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</si>
  <si>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</si>
  <si>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</si>
  <si>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</si>
  <si>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</si>
  <si>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</si>
  <si>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</si>
  <si>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</si>
  <si>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</si>
  <si>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</si>
  <si>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</si>
  <si>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</si>
  <si>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</si>
  <si>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</si>
  <si>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</si>
  <si>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</si>
  <si>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</si>
  <si>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</si>
  <si>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</si>
  <si>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</si>
  <si>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</si>
  <si>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</si>
  <si>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</si>
  <si>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</si>
  <si>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</si>
  <si>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</si>
  <si>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</si>
  <si>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</si>
  <si>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</si>
  <si>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</si>
  <si>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</si>
  <si>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</si>
  <si>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</si>
  <si>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</si>
  <si>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</si>
  <si>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</si>
  <si>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</si>
  <si>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</si>
  <si>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</si>
  <si>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</si>
  <si>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</si>
  <si>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</si>
  <si>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</si>
  <si>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</si>
  <si>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</si>
  <si>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</si>
  <si>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</si>
  <si>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</si>
  <si>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</si>
  <si>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</si>
  <si>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</si>
  <si>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</si>
  <si>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</si>
  <si>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</si>
  <si>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</si>
  <si>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</si>
  <si>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</si>
  <si>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</si>
  <si>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</si>
  <si>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</si>
  <si>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</si>
  <si>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</si>
  <si>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</si>
  <si>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</si>
  <si>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</si>
  <si>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</si>
  <si>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</si>
  <si>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</si>
  <si>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</si>
  <si>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</si>
  <si>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</si>
  <si>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</si>
  <si>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</si>
  <si>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</si>
  <si>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</si>
  <si>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</si>
  <si>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</si>
  <si>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</si>
  <si>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</si>
  <si>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</si>
  <si>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</si>
  <si>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</si>
  <si>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</si>
  <si>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</si>
  <si>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</si>
  <si>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</si>
  <si>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</si>
  <si>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</si>
  <si>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</si>
  <si>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</si>
  <si>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</si>
  <si>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</si>
  <si>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</si>
  <si>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</si>
  <si>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</si>
  <si>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</si>
  <si>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</si>
  <si>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</si>
  <si>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</si>
  <si>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</si>
  <si>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</si>
  <si>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</si>
  <si>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</si>
  <si>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</si>
  <si>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</si>
  <si>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</si>
  <si>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</si>
  <si>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</si>
  <si>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</si>
  <si>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</si>
  <si>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</si>
  <si>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</si>
  <si>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</si>
  <si>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</si>
  <si>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</si>
  <si>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</si>
  <si>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</si>
  <si>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</si>
  <si>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</si>
  <si>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</si>
  <si>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</si>
  <si>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</si>
  <si>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</si>
  <si>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</si>
  <si>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</si>
  <si>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</si>
  <si>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</si>
  <si>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</si>
  <si>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</si>
  <si>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</si>
  <si>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</si>
  <si>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</si>
  <si>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</si>
  <si>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</si>
  <si>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</si>
  <si>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</si>
  <si>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</si>
  <si>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</si>
  <si>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</si>
  <si>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</si>
  <si>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</si>
  <si>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</si>
  <si>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</si>
  <si>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</si>
  <si>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</si>
  <si>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</si>
  <si>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</si>
  <si>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</si>
  <si>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</si>
  <si>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</si>
  <si>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</si>
  <si>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</si>
  <si>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</si>
  <si>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</si>
  <si>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</si>
  <si>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</si>
  <si>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</si>
  <si>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</si>
  <si>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</si>
  <si>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</si>
  <si>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</si>
  <si>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</si>
  <si>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</si>
  <si>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</si>
  <si>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</si>
  <si>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</si>
  <si>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</si>
  <si>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</si>
  <si>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</si>
  <si>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</si>
  <si>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</si>
  <si>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</si>
  <si>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</si>
  <si>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</si>
  <si>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</si>
  <si>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</si>
  <si>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</si>
  <si>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</si>
  <si>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</si>
  <si>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</si>
  <si>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</si>
  <si>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</si>
  <si>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</si>
  <si>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</si>
  <si>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</si>
  <si>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</si>
  <si>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</si>
  <si>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</si>
  <si>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</si>
  <si>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</si>
  <si>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</si>
  <si>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</si>
  <si>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</si>
  <si>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</si>
  <si>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</si>
  <si>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</si>
  <si>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</si>
  <si>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</si>
  <si>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</si>
  <si>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</si>
  <si>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</si>
  <si>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</si>
  <si>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</si>
  <si>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</si>
  <si>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</si>
  <si>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</si>
  <si>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</si>
  <si>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</si>
  <si>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</si>
  <si>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</si>
  <si>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</si>
  <si>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</si>
  <si>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</si>
  <si>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</si>
  <si>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</si>
  <si>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</si>
  <si>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</si>
  <si>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</si>
  <si>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</si>
  <si>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</si>
  <si>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</si>
  <si>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</si>
  <si>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</si>
  <si>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</si>
  <si>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</si>
  <si>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</si>
  <si>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</si>
  <si>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</si>
  <si>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</si>
  <si>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</si>
  <si>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</si>
  <si>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</si>
  <si>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</si>
  <si>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</si>
  <si>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</si>
  <si>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</si>
  <si>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</si>
  <si>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</si>
  <si>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</si>
  <si>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</si>
  <si>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</si>
  <si>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</si>
  <si>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</si>
  <si>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</si>
  <si>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</si>
  <si>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</si>
  <si>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</si>
  <si>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</si>
  <si>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</si>
  <si>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</si>
  <si>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</si>
  <si>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</si>
  <si>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</si>
  <si>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</si>
  <si>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</si>
  <si>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</si>
  <si>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</si>
  <si>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</si>
  <si>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</si>
  <si>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</si>
  <si>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</si>
  <si>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</si>
  <si>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</si>
  <si>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</si>
  <si>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</si>
  <si>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</si>
  <si>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</si>
  <si>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</si>
  <si>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</si>
  <si>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</si>
  <si>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</si>
  <si>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</si>
  <si>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</si>
  <si>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</si>
  <si>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</si>
  <si>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</si>
  <si>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</si>
  <si>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</si>
  <si>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</si>
  <si>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</si>
  <si>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</si>
  <si>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</si>
  <si>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</si>
  <si>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</si>
  <si>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</si>
  <si>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</si>
  <si>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</si>
  <si>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</si>
  <si>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</si>
  <si>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</si>
  <si>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</si>
  <si>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</si>
  <si>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</si>
  <si>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</si>
  <si>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</si>
  <si>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</si>
  <si>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</si>
  <si>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</si>
  <si>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</si>
  <si>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</si>
  <si>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</si>
  <si>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</si>
  <si>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</si>
  <si>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</si>
  <si>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</si>
  <si>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</si>
  <si>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</si>
  <si>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</si>
  <si>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</si>
  <si>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</si>
  <si>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</si>
  <si>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</si>
  <si>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</si>
  <si>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</si>
  <si>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</si>
  <si>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</si>
  <si>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</si>
  <si>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</si>
  <si>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</si>
  <si>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</si>
  <si>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</si>
  <si>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</si>
  <si>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</si>
  <si>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</si>
  <si>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</si>
  <si>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</si>
  <si>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</si>
  <si>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</si>
  <si>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</si>
  <si>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</si>
  <si>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</si>
  <si>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</si>
  <si>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</si>
  <si>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</si>
  <si>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</si>
  <si>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</si>
  <si>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</si>
  <si>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</si>
  <si>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</si>
  <si>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</si>
  <si>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</si>
  <si>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</si>
  <si>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</si>
  <si>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</si>
  <si>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</si>
  <si>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</si>
  <si>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</si>
  <si>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</si>
  <si>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</si>
  <si>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</si>
  <si>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</si>
  <si>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</si>
  <si>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</si>
  <si>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</si>
  <si>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</si>
  <si>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</si>
  <si>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</si>
  <si>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</si>
  <si>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</si>
  <si>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</si>
  <si>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</si>
  <si>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</si>
  <si>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</si>
  <si>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</si>
  <si>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</si>
  <si>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</si>
  <si>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</si>
  <si>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</si>
  <si>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</si>
  <si>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</si>
  <si>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</si>
  <si>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</si>
  <si>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</si>
  <si>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</si>
  <si>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</si>
  <si>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</si>
  <si>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</si>
  <si>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</si>
  <si>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</si>
  <si>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</si>
  <si>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</si>
  <si>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</si>
  <si>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</si>
  <si>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</si>
  <si>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</si>
  <si>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</si>
  <si>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</si>
  <si>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</si>
  <si>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</si>
  <si>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</si>
  <si>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</si>
  <si>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</si>
  <si>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</si>
  <si>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</si>
  <si>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</si>
  <si>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</si>
  <si>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</si>
  <si>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</si>
  <si>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</si>
  <si>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</si>
  <si>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</si>
  <si>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</si>
  <si>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</si>
  <si>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</si>
  <si>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</si>
  <si>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</si>
  <si>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</si>
  <si>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</si>
  <si>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</si>
  <si>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</si>
  <si>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</si>
  <si>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</si>
  <si>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</si>
  <si>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</si>
  <si>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</si>
  <si>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</si>
  <si>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</si>
  <si>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</si>
  <si>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</si>
  <si>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</si>
  <si>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</si>
  <si>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</si>
  <si>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</si>
  <si>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</si>
  <si>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</si>
  <si>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</si>
  <si>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</si>
  <si>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</si>
  <si>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</si>
  <si>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</si>
  <si>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</si>
  <si>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</si>
  <si>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</si>
  <si>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</si>
  <si>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</si>
  <si>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</si>
  <si>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</si>
  <si>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</si>
  <si>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</si>
  <si>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</si>
  <si>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</si>
  <si>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</si>
  <si>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</si>
  <si>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</si>
  <si>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</si>
  <si>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</si>
  <si>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</si>
  <si>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</si>
  <si>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</si>
  <si>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</si>
  <si>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</si>
  <si>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</si>
  <si>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</si>
  <si>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</si>
  <si>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</si>
  <si>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</si>
  <si>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</si>
  <si>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</si>
  <si>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</si>
  <si>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</si>
  <si>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</si>
  <si>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</si>
  <si>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</si>
  <si>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</si>
  <si>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</si>
  <si>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</si>
  <si>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</si>
  <si>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</si>
  <si>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</si>
  <si>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</si>
  <si>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</si>
  <si>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</si>
  <si>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</si>
  <si>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</si>
  <si>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</si>
  <si>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</si>
  <si>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</si>
  <si>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</si>
  <si>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</si>
  <si>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</si>
  <si>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</si>
  <si>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</si>
  <si>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</si>
  <si>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</si>
  <si>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</si>
  <si>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</si>
  <si>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</si>
  <si>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</si>
  <si>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</si>
  <si>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</si>
  <si>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</si>
  <si>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</si>
  <si>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</si>
  <si>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</si>
  <si>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</si>
  <si>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</si>
  <si>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</si>
  <si>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</si>
  <si>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</si>
  <si>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</si>
  <si>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</si>
  <si>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</si>
  <si>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</si>
  <si>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</si>
  <si>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</si>
  <si>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</si>
  <si>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</si>
  <si>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</si>
  <si>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</si>
  <si>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</si>
  <si>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</si>
  <si>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</si>
  <si>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</si>
  <si>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</si>
  <si>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</si>
  <si>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</si>
  <si>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</si>
  <si>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</si>
  <si>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</si>
  <si>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</si>
  <si>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</si>
  <si>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</si>
  <si>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</si>
  <si>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</si>
  <si>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</si>
  <si>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</si>
  <si>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</si>
  <si>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</si>
  <si>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</si>
  <si>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</si>
  <si>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</si>
  <si>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</si>
  <si>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</si>
  <si>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</si>
  <si>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</si>
  <si>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</si>
  <si>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</si>
  <si>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</si>
  <si>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</si>
  <si>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</si>
  <si>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</si>
  <si>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</si>
  <si>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</si>
  <si>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</si>
  <si>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</si>
  <si>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</si>
  <si>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</si>
  <si>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</si>
  <si>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</si>
  <si>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</si>
  <si>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</si>
  <si>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</si>
  <si>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</si>
  <si>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</si>
  <si>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</si>
  <si>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</si>
  <si>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</si>
  <si>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</si>
  <si>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</si>
  <si>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</si>
  <si>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</si>
  <si>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</si>
  <si>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</si>
  <si>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</si>
  <si>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</si>
  <si>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</si>
  <si>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</si>
  <si>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</si>
  <si>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</si>
  <si>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</si>
  <si>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</si>
  <si>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</si>
  <si>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</si>
  <si>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</si>
  <si>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</si>
  <si>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</si>
  <si>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</si>
  <si>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</si>
  <si>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</si>
  <si>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</si>
  <si>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</si>
  <si>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</si>
  <si>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</si>
  <si>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</si>
  <si>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</si>
  <si>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</si>
  <si>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</si>
  <si>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</si>
  <si>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</si>
  <si>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</si>
  <si>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</si>
  <si>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</si>
  <si>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</si>
  <si>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</si>
  <si>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</si>
  <si>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</si>
  <si>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</si>
  <si>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</si>
  <si>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</si>
  <si>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</si>
  <si>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</si>
  <si>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</si>
  <si>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</si>
  <si>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</si>
  <si>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</si>
  <si>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</si>
  <si>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</si>
  <si>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</si>
  <si>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</si>
  <si>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</si>
  <si>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</si>
  <si>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</si>
  <si>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</si>
  <si>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</si>
  <si>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</si>
  <si>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</si>
  <si>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</si>
  <si>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</si>
  <si>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</si>
  <si>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</si>
  <si>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</si>
  <si>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</si>
  <si>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</si>
  <si>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</si>
  <si>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</si>
  <si>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</si>
  <si>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</si>
  <si>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</si>
  <si>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</si>
  <si>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</si>
  <si>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</si>
  <si>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</si>
  <si>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</si>
  <si>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</si>
  <si>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</si>
  <si>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</si>
  <si>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</si>
  <si>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</si>
  <si>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</si>
  <si>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</si>
  <si>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</si>
  <si>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</si>
  <si>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</si>
  <si>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</si>
  <si>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</si>
  <si>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</si>
  <si>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</si>
  <si>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</si>
  <si>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</si>
  <si>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</si>
  <si>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</si>
  <si>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</si>
  <si>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</si>
  <si>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</si>
  <si>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</si>
  <si>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</si>
  <si>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</si>
  <si>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</si>
  <si>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</si>
  <si>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</si>
  <si>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</si>
  <si>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</si>
  <si>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</si>
  <si>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</si>
  <si>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</si>
  <si>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</si>
  <si>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</si>
  <si>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</si>
  <si>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</si>
  <si>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</si>
  <si>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</si>
  <si>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</si>
  <si>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</si>
  <si>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</si>
  <si>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</si>
  <si>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</si>
  <si>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</si>
  <si>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</si>
  <si>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</si>
  <si>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</si>
  <si>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</si>
  <si>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</si>
  <si>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</si>
  <si>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</si>
  <si>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</si>
  <si>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</si>
  <si>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</si>
  <si>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</si>
  <si>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</si>
  <si>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</si>
  <si>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</si>
  <si>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</si>
  <si>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</si>
  <si>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</si>
  <si>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</si>
  <si>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</si>
  <si>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</si>
  <si>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</si>
  <si>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</si>
  <si>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</si>
  <si>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</si>
  <si>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</si>
  <si>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</si>
  <si>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</si>
  <si>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</si>
  <si>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</si>
  <si>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</si>
  <si>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</si>
  <si>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</si>
  <si>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</si>
  <si>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</si>
  <si>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</si>
  <si>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</si>
  <si>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</si>
  <si>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</si>
  <si>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</si>
  <si>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</si>
  <si>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</si>
  <si>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</si>
  <si>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</si>
  <si>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</si>
  <si>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</si>
  <si>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</si>
  <si>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</si>
  <si>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</si>
  <si>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</si>
  <si>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</si>
  <si>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</si>
  <si>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</si>
  <si>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</si>
  <si>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</si>
  <si>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</si>
  <si>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</si>
  <si>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</si>
  <si>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</si>
  <si>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</si>
  <si>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</si>
  <si>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</si>
  <si>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</si>
  <si>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</si>
  <si>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</si>
  <si>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</si>
  <si>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</si>
  <si>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</si>
  <si>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</si>
  <si>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</si>
  <si>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</si>
  <si>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</si>
  <si>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</si>
  <si>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</si>
  <si>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</si>
  <si>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</si>
  <si>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</si>
  <si>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</si>
  <si>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</si>
  <si>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</si>
  <si>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</si>
  <si>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</si>
  <si>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</si>
  <si>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</si>
  <si>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</si>
  <si>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</si>
  <si>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</si>
  <si>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</si>
  <si>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</si>
  <si>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</si>
  <si>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</si>
  <si>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</si>
  <si>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</si>
  <si>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</si>
  <si>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</si>
  <si>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</si>
  <si>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</si>
  <si>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</si>
  <si>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</si>
  <si>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</si>
  <si>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</si>
  <si>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</si>
  <si>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</si>
  <si>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</si>
  <si>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</si>
  <si>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</si>
  <si>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</si>
  <si>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</si>
  <si>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</si>
  <si>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</si>
  <si>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</si>
  <si>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</si>
  <si>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</si>
  <si>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</si>
  <si>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</si>
  <si>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</si>
  <si>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</si>
  <si>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</si>
  <si>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</si>
  <si>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</si>
  <si>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</si>
  <si>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</si>
  <si>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</si>
  <si>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</si>
  <si>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</si>
  <si>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</si>
  <si>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</si>
  <si>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</si>
  <si>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</si>
  <si>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</si>
  <si>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</si>
  <si>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</si>
  <si>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</si>
  <si>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</si>
  <si>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</si>
  <si>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</si>
  <si>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</si>
  <si>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</si>
  <si>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</si>
  <si>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</si>
  <si>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</si>
  <si>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</si>
  <si>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</si>
  <si>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</si>
  <si>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</si>
  <si>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</si>
  <si>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</si>
  <si>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</si>
  <si>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</si>
  <si>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</si>
  <si>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</si>
  <si>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</si>
  <si>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</si>
  <si>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</si>
  <si>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</si>
  <si>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</si>
  <si>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</si>
  <si>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</si>
  <si>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</si>
  <si>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</si>
  <si>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</si>
  <si>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</si>
  <si>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</si>
  <si>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</si>
  <si>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</si>
  <si>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</si>
  <si>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</si>
  <si>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</si>
  <si>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</si>
  <si>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</si>
  <si>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</si>
  <si>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</si>
  <si>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</si>
  <si>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</si>
  <si>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</si>
  <si>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</si>
  <si>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</si>
  <si>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</si>
  <si>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</si>
  <si>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</si>
  <si>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</si>
  <si>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</si>
  <si>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</si>
  <si>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</si>
  <si>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</si>
  <si>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</si>
  <si>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</si>
  <si>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</si>
  <si>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</si>
  <si>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</si>
  <si>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</si>
  <si>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</si>
  <si>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</si>
  <si>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</si>
  <si>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</si>
  <si>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</si>
  <si>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</si>
  <si>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</si>
  <si>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</si>
  <si>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</si>
  <si>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</si>
  <si>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</si>
  <si>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</si>
  <si>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</si>
  <si>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</si>
  <si>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</si>
  <si>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</si>
  <si>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</si>
  <si>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</si>
  <si>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</si>
  <si>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</si>
  <si>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</si>
  <si>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</si>
  <si>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</si>
  <si>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</si>
  <si>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</si>
  <si>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</si>
  <si>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</si>
  <si>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</si>
  <si>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</si>
  <si>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</si>
  <si>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</si>
  <si>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</si>
  <si>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</si>
  <si>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</si>
  <si>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</si>
  <si>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</si>
  <si>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</si>
  <si>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</si>
  <si>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</si>
  <si>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</si>
  <si>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</si>
  <si>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</si>
  <si>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</si>
  <si>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</si>
  <si>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</si>
  <si>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</si>
  <si>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</si>
  <si>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</si>
  <si>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</si>
  <si>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</si>
  <si>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</si>
  <si>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</si>
  <si>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</si>
  <si>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</si>
  <si>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</si>
  <si>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</si>
  <si>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</si>
  <si>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</si>
  <si>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</si>
  <si>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</si>
  <si>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</si>
  <si>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</si>
  <si>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</si>
  <si>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</si>
  <si>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</si>
  <si>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</si>
  <si>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</si>
  <si>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</si>
  <si>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</si>
  <si>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</si>
  <si>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</si>
  <si>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</si>
  <si>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</si>
  <si>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</si>
  <si>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</si>
  <si>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</si>
  <si>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</si>
  <si>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</si>
  <si>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</si>
  <si>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</si>
  <si>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</si>
  <si>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</si>
  <si>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</si>
  <si>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</si>
  <si>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</si>
  <si>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</si>
  <si>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</si>
  <si>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</si>
  <si>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</si>
  <si>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</si>
  <si>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</si>
  <si>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</si>
  <si>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</si>
  <si>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</si>
  <si>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</si>
  <si>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</si>
  <si>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</si>
  <si>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</si>
  <si>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</si>
  <si>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</si>
  <si>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</si>
  <si>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</si>
  <si>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</si>
  <si>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</si>
  <si>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</si>
  <si>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</si>
  <si>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</si>
  <si>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</si>
  <si>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</si>
  <si>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</si>
  <si>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</si>
  <si>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</si>
  <si>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</si>
  <si>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</si>
  <si>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</si>
  <si>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</si>
  <si>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</si>
  <si>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</si>
  <si>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</si>
  <si>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</si>
  <si>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</si>
  <si>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</si>
  <si>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</si>
  <si>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</si>
  <si>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</si>
  <si>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</si>
  <si>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</si>
  <si>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</si>
  <si>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</si>
  <si>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</si>
  <si>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</si>
  <si>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</si>
  <si>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</si>
  <si>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</si>
  <si>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</si>
  <si>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</si>
  <si>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</si>
  <si>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</si>
  <si>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</si>
  <si>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</si>
  <si>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</si>
  <si>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</si>
  <si>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</si>
  <si>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</si>
  <si>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</si>
  <si>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</si>
  <si>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</si>
  <si>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</si>
  <si>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</si>
  <si>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</si>
  <si>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</si>
  <si>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</si>
  <si>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</si>
  <si>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</si>
  <si>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</si>
  <si>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</si>
  <si>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</si>
  <si>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</si>
  <si>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</si>
  <si>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</si>
  <si>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</si>
  <si>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</si>
  <si>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</si>
  <si>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</si>
  <si>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</si>
  <si>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</si>
  <si>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</si>
  <si>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</si>
  <si>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</si>
  <si>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</si>
  <si>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</si>
  <si>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</si>
  <si>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</si>
  <si>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</si>
  <si>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</si>
  <si>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</si>
  <si>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</si>
  <si>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</si>
  <si>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</si>
  <si>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</si>
  <si>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</si>
  <si>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</si>
  <si>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</si>
  <si>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</si>
  <si>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</si>
  <si>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</si>
  <si>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</si>
  <si>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</si>
  <si>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</si>
  <si>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</si>
  <si>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</si>
  <si>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</si>
  <si>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</si>
  <si>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</si>
  <si>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</si>
  <si>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</si>
  <si>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</si>
  <si>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</si>
  <si>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</si>
  <si>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</si>
  <si>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</si>
  <si>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</si>
  <si>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</si>
  <si>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</si>
  <si>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</si>
  <si>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</si>
  <si>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</si>
  <si>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</si>
  <si>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</si>
  <si>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</si>
  <si>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</si>
  <si>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</si>
  <si>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</si>
  <si>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</si>
  <si>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</si>
  <si>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</si>
  <si>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</si>
  <si>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</si>
  <si>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</si>
  <si>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</si>
  <si>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</si>
  <si>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</si>
  <si>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</si>
  <si>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</si>
  <si>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</si>
  <si>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</si>
  <si>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</si>
  <si>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</si>
  <si>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</si>
  <si>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</si>
  <si>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</si>
  <si>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</si>
  <si>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</si>
  <si>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</si>
  <si>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</si>
  <si>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</si>
  <si>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</si>
  <si>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</si>
  <si>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</si>
  <si>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</si>
  <si>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</si>
  <si>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</si>
  <si>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</si>
  <si>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</si>
  <si>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</si>
  <si>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</si>
  <si>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</si>
  <si>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</si>
  <si>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</si>
  <si>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</si>
  <si>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</si>
  <si>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</si>
  <si>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</si>
  <si>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</si>
  <si>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</si>
  <si>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</si>
  <si>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</si>
  <si>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</si>
  <si>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</si>
  <si>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</si>
  <si>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</si>
  <si>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</si>
  <si>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</si>
  <si>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</si>
  <si>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</si>
  <si>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</si>
  <si>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</si>
  <si>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</si>
  <si>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</si>
  <si>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</si>
  <si>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</si>
  <si>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</si>
  <si>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</si>
  <si>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</si>
  <si>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</si>
  <si>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</si>
  <si>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</si>
  <si>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</si>
  <si>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</si>
  <si>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</si>
  <si>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</si>
  <si>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</si>
  <si>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</si>
  <si>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</si>
  <si>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</si>
  <si>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</si>
  <si>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</si>
  <si>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</si>
  <si>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</si>
  <si>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</si>
  <si>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</si>
  <si>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</si>
  <si>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</si>
  <si>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</si>
  <si>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</si>
  <si>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</si>
  <si>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</si>
  <si>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</si>
  <si>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</si>
  <si>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</si>
  <si>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</si>
  <si>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</si>
  <si>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</si>
  <si>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</si>
  <si>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</si>
  <si>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</si>
  <si>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</si>
  <si>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</si>
  <si>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</si>
  <si>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</si>
  <si>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</si>
  <si>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</si>
  <si>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</si>
  <si>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</si>
  <si>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</si>
  <si>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</si>
  <si>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</si>
  <si>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</si>
  <si>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</si>
  <si>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</si>
  <si>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</si>
  <si>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</si>
  <si>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</si>
  <si>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</si>
  <si>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</si>
  <si>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</si>
  <si>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</si>
  <si>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</si>
  <si>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</si>
  <si>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</si>
  <si>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</si>
  <si>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</si>
  <si>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</si>
  <si>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</si>
  <si>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</si>
  <si>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</si>
  <si>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</si>
  <si>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</si>
  <si>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</si>
  <si>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</si>
  <si>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</si>
  <si>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</si>
  <si>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</si>
  <si>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</si>
  <si>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</si>
  <si>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</si>
  <si>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</si>
  <si>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</si>
  <si>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</si>
  <si>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</si>
  <si>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</si>
  <si>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</si>
  <si>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</si>
  <si>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</si>
  <si>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</si>
  <si>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</si>
  <si>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</si>
  <si>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</si>
  <si>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</si>
  <si>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</si>
  <si>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</si>
  <si>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</si>
  <si>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</si>
  <si>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</si>
  <si>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</si>
  <si>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</si>
  <si>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</si>
  <si>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</si>
  <si>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</si>
  <si>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</si>
  <si>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</si>
  <si>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</si>
  <si>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</si>
  <si>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</si>
  <si>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</si>
  <si>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</si>
  <si>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</si>
  <si>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</si>
  <si>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</si>
  <si>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</si>
  <si>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</si>
  <si>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</si>
  <si>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</si>
  <si>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</si>
  <si>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</si>
  <si>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</si>
  <si>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</si>
  <si>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</si>
  <si>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</si>
  <si>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</si>
  <si>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</si>
  <si>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</si>
  <si>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</si>
  <si>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</si>
  <si>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</si>
  <si>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</si>
  <si>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</si>
  <si>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</si>
  <si>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</si>
  <si>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</si>
  <si>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</si>
  <si>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</si>
  <si>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</si>
  <si>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</si>
  <si>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</si>
  <si>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</si>
  <si>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</si>
  <si>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</si>
  <si>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</si>
  <si>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</si>
  <si>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</si>
  <si>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</si>
  <si>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</si>
  <si>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</si>
  <si>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</si>
  <si>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</si>
  <si>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</si>
  <si>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</si>
  <si>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</si>
  <si>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</si>
  <si>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</si>
  <si>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</si>
  <si>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</si>
  <si>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</si>
  <si>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</si>
  <si>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</si>
  <si>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</si>
  <si>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</si>
  <si>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</si>
  <si>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</si>
  <si>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</si>
  <si>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</si>
  <si>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</si>
  <si>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</si>
  <si>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</si>
  <si>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</si>
  <si>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</si>
  <si>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</si>
  <si>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</si>
  <si>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</si>
  <si>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</si>
  <si>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</si>
  <si>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</si>
  <si>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</si>
  <si>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</si>
  <si>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</si>
  <si>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</si>
  <si>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</si>
  <si>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</si>
  <si>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</si>
  <si>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</si>
  <si>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</si>
  <si>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</si>
  <si>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</si>
  <si>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</si>
  <si>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</si>
  <si>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</si>
  <si>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</si>
  <si>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</si>
  <si>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</si>
  <si>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</si>
  <si>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</si>
  <si>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</si>
  <si>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</si>
  <si>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</si>
  <si>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</si>
  <si>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</si>
  <si>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</si>
  <si>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</si>
  <si>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</si>
  <si>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</si>
  <si>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</si>
  <si>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</si>
  <si>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</si>
  <si>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</si>
  <si>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</si>
  <si>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</si>
  <si>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</si>
  <si>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</si>
  <si>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</si>
  <si>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</si>
  <si>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</si>
  <si>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</si>
  <si>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</si>
  <si>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</si>
  <si>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</si>
  <si>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</si>
  <si>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</si>
  <si>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</si>
  <si>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</si>
  <si>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</si>
  <si>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</si>
  <si>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</si>
  <si>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</si>
  <si>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</si>
  <si>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</si>
  <si>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</si>
  <si>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</si>
  <si>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</si>
  <si>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</si>
  <si>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</si>
  <si>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</si>
  <si>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</si>
  <si>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</si>
  <si>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</si>
  <si>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</si>
  <si>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</si>
  <si>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</si>
  <si>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</si>
  <si>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</si>
  <si>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</si>
  <si>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</si>
  <si>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</si>
  <si>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</si>
  <si>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</si>
  <si>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</si>
  <si>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</si>
  <si>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</si>
  <si>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</si>
  <si>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</si>
  <si>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</si>
  <si>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</si>
  <si>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</si>
  <si>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</si>
  <si>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</si>
  <si>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</si>
  <si>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</si>
  <si>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</si>
  <si>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</si>
  <si>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</si>
  <si>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</si>
  <si>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</si>
  <si>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</si>
  <si>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</si>
  <si>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</si>
  <si>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</si>
  <si>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</si>
  <si>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</si>
  <si>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</si>
  <si>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</si>
  <si>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</si>
  <si>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</si>
  <si>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</si>
  <si>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</si>
  <si>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</si>
  <si>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</si>
  <si>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</si>
  <si>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</si>
  <si>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</si>
  <si>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</si>
  <si>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</si>
  <si>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</si>
  <si>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</si>
  <si>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</si>
  <si>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</si>
  <si>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</si>
  <si>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</si>
  <si>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</si>
  <si>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</si>
  <si>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</si>
  <si>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</si>
  <si>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</si>
  <si>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</si>
  <si>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</si>
  <si>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</si>
  <si>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</si>
  <si>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</si>
  <si>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</si>
  <si>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</si>
  <si>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</si>
  <si>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</si>
  <si>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</si>
  <si>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</si>
  <si>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</si>
  <si>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</si>
  <si>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</si>
  <si>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</si>
  <si>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</si>
  <si>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</si>
  <si>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</si>
  <si>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</si>
  <si>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</si>
  <si>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</si>
  <si>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</si>
  <si>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</si>
  <si>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</si>
  <si>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</si>
  <si>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</si>
  <si>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</si>
  <si>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</si>
  <si>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</si>
  <si>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</si>
  <si>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</si>
  <si>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</si>
  <si>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</si>
  <si>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</si>
  <si>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</si>
  <si>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</si>
  <si>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</si>
  <si>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</si>
  <si>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</si>
  <si>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</si>
  <si>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</si>
  <si>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</si>
  <si>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</si>
  <si>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</si>
  <si>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</si>
  <si>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</si>
  <si>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</si>
  <si>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</si>
  <si>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</si>
  <si>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</si>
  <si>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</si>
  <si>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</si>
  <si>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</si>
  <si>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</si>
  <si>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</si>
  <si>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</si>
  <si>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</si>
  <si>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</si>
  <si>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</si>
  <si>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</si>
  <si>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</si>
  <si>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</si>
  <si>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</si>
  <si>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</si>
  <si>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</si>
  <si>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</si>
  <si>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</si>
  <si>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</si>
  <si>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</si>
  <si>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</si>
  <si>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</si>
  <si>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</si>
  <si>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</si>
  <si>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</si>
  <si>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</si>
  <si>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</si>
  <si>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</si>
  <si>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</si>
  <si>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</si>
  <si>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</si>
  <si>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</si>
  <si>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</si>
  <si>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</si>
  <si>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</si>
  <si>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</si>
  <si>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</si>
  <si>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</si>
  <si>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</si>
  <si>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</si>
  <si>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</si>
  <si>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</si>
  <si>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</si>
  <si>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</si>
  <si>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</si>
  <si>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</si>
  <si>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</si>
  <si>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</si>
  <si>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</si>
  <si>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</si>
  <si>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</si>
  <si>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</si>
  <si>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</si>
  <si>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</si>
  <si>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</si>
  <si>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</si>
  <si>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</si>
  <si>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</si>
  <si>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</si>
  <si>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</si>
  <si>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</si>
  <si>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</si>
  <si>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</si>
  <si>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</si>
  <si>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</si>
  <si>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</si>
  <si>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</si>
  <si>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</si>
  <si>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</si>
  <si>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</si>
  <si>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</si>
  <si>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</si>
  <si>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</si>
  <si>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</si>
  <si>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</si>
  <si>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</si>
  <si>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</si>
  <si>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</si>
  <si>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</si>
  <si>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</si>
  <si>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</si>
  <si>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</si>
  <si>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</si>
  <si>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</si>
  <si>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</si>
  <si>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</si>
  <si>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</si>
  <si>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</si>
  <si>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</si>
  <si>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</si>
  <si>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</si>
  <si>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</si>
  <si>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</si>
  <si>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</si>
  <si>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</si>
  <si>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</si>
  <si>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</si>
  <si>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</si>
  <si>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</si>
  <si>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</si>
  <si>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</si>
  <si>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</si>
  <si>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</si>
  <si>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</si>
  <si>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</si>
  <si>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</si>
  <si>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</si>
  <si>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</si>
  <si>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</si>
  <si>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</si>
  <si>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</si>
  <si>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</si>
  <si>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</si>
  <si>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</si>
  <si>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</si>
  <si>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</si>
  <si>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</si>
  <si>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</si>
  <si>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</si>
  <si>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</si>
  <si>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</si>
  <si>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</si>
  <si>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</si>
  <si>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</si>
  <si>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</si>
  <si>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</si>
  <si>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</si>
  <si>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</si>
  <si>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</si>
  <si>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</si>
  <si>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</si>
  <si>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</si>
  <si>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</si>
  <si>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</si>
  <si>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</si>
  <si>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</si>
  <si>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</si>
  <si>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</si>
  <si>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</si>
  <si>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</si>
  <si>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</si>
  <si>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</si>
  <si>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</si>
  <si>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</si>
  <si>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</si>
  <si>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</si>
  <si>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</si>
  <si>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</si>
  <si>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</si>
  <si>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</si>
  <si>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</si>
  <si>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</si>
  <si>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</si>
  <si>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</si>
  <si>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</si>
  <si>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</si>
  <si>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</si>
  <si>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</si>
  <si>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</si>
  <si>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</si>
  <si>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</si>
  <si>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</si>
  <si>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</si>
  <si>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</si>
  <si>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</si>
  <si>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</si>
  <si>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</si>
  <si>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</si>
  <si>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</si>
  <si>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</si>
  <si>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</si>
  <si>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</si>
  <si>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</si>
  <si>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</si>
  <si>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</si>
  <si>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</si>
  <si>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</si>
  <si>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</si>
  <si>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</si>
  <si>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</si>
  <si>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</si>
  <si>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</si>
  <si>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</si>
  <si>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</si>
  <si>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</si>
  <si>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</si>
  <si>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</si>
  <si>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</si>
  <si>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</si>
  <si>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</si>
  <si>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</si>
  <si>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</si>
  <si>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</si>
  <si>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</si>
  <si>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</si>
  <si>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</si>
  <si>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</si>
  <si>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</si>
  <si>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</si>
  <si>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</si>
  <si>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</si>
  <si>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</si>
  <si>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</si>
  <si>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</si>
  <si>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</si>
  <si>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</si>
  <si>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</si>
  <si>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</si>
  <si>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</si>
  <si>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</si>
  <si>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</si>
  <si>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</si>
  <si>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</si>
  <si>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</si>
  <si>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</si>
  <si>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</si>
  <si>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</si>
  <si>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</si>
  <si>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</si>
  <si>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</si>
  <si>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</si>
  <si>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</si>
  <si>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</si>
  <si>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</si>
  <si>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</si>
  <si>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</si>
  <si>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</si>
  <si>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</si>
  <si>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</si>
  <si>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</si>
  <si>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</si>
  <si>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</si>
  <si>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</si>
  <si>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</si>
  <si>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</si>
  <si>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</si>
  <si>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</si>
  <si>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</si>
  <si>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</si>
  <si>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</si>
  <si>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</si>
  <si>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</si>
  <si>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</si>
  <si>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</si>
  <si>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</si>
  <si>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</si>
  <si>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</si>
  <si>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</si>
  <si>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</si>
  <si>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</si>
  <si>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</si>
  <si>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</si>
  <si>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</si>
  <si>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</si>
  <si>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</si>
  <si>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</si>
  <si>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</si>
  <si>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</si>
  <si>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</si>
  <si>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</si>
  <si>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</si>
  <si>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</si>
  <si>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</si>
  <si>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</si>
  <si>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</si>
  <si>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</si>
  <si>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</si>
  <si>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</si>
  <si>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</si>
  <si>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</si>
  <si>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</si>
  <si>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</si>
  <si>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</si>
  <si>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</si>
  <si>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</si>
  <si>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</si>
  <si>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</si>
  <si>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</si>
  <si>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</si>
  <si>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</si>
  <si>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</si>
  <si>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</si>
  <si>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</si>
  <si>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</si>
  <si>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</si>
  <si>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</si>
  <si>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</si>
  <si>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</si>
  <si>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</si>
  <si>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</si>
  <si>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</si>
  <si>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</si>
  <si>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</si>
  <si>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</si>
  <si>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</si>
  <si>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</si>
  <si>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</si>
  <si>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</si>
  <si>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</si>
  <si>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</si>
  <si>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</si>
  <si>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</si>
  <si>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</si>
  <si>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</si>
  <si>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</si>
  <si>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</si>
  <si>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</si>
  <si>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</si>
  <si>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</si>
  <si>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</si>
  <si>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</si>
  <si>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</si>
  <si>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</si>
  <si>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</si>
  <si>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</si>
  <si>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</si>
  <si>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</si>
  <si>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</si>
  <si>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</si>
  <si>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</si>
  <si>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</si>
  <si>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</si>
  <si>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</si>
  <si>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</si>
  <si>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</si>
  <si>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</si>
  <si>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</si>
  <si>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</si>
  <si>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</si>
  <si>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</si>
  <si>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</si>
  <si>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</si>
  <si>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</si>
  <si>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</si>
  <si>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</si>
  <si>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</si>
  <si>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</si>
  <si>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</si>
  <si>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</si>
  <si>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</si>
  <si>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</si>
  <si>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</si>
  <si>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</si>
  <si>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</si>
  <si>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</si>
  <si>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</si>
  <si>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</si>
  <si>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</si>
  <si>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</si>
  <si>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</si>
  <si>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</si>
  <si>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</si>
  <si>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</si>
  <si>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</si>
  <si>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</si>
  <si>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</si>
  <si>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</si>
  <si>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</si>
  <si>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</si>
  <si>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</si>
  <si>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</si>
  <si>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</si>
  <si>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</si>
  <si>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</si>
  <si>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</si>
  <si>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</si>
  <si>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</si>
  <si>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</si>
  <si>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</si>
  <si>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</si>
  <si>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</si>
  <si>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</si>
  <si>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</si>
  <si>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</si>
  <si>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</si>
  <si>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</si>
  <si>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</si>
  <si>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</si>
  <si>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</si>
  <si>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</si>
  <si>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</si>
  <si>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</si>
  <si>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</si>
  <si>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</si>
  <si>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</si>
  <si>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</si>
  <si>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</si>
  <si>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</si>
  <si>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</si>
  <si>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</si>
  <si>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</si>
  <si>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</si>
  <si>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</si>
  <si>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</si>
  <si>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</si>
  <si>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</si>
  <si>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</si>
  <si>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</si>
  <si>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</si>
  <si>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</si>
  <si>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</si>
  <si>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</si>
  <si>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</si>
  <si>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</si>
  <si>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</si>
  <si>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</si>
  <si>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</si>
  <si>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</si>
  <si>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</si>
  <si>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</si>
  <si>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</si>
  <si>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</si>
  <si>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</si>
  <si>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</si>
  <si>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</si>
  <si>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</si>
  <si>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</si>
  <si>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</si>
  <si>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</si>
  <si>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</si>
  <si>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</si>
  <si>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</si>
  <si>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</si>
  <si>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</si>
  <si>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</si>
  <si>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</si>
  <si>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</si>
  <si>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</si>
  <si>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</si>
  <si>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</si>
  <si>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</si>
  <si>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</si>
  <si>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</si>
  <si>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</si>
  <si>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</si>
  <si>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</si>
  <si>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</si>
  <si>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</si>
  <si>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</si>
  <si>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</si>
  <si>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</si>
  <si>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</si>
  <si>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</si>
  <si>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</si>
  <si>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</si>
  <si>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</si>
  <si>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</si>
  <si>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</si>
  <si>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</si>
  <si>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</si>
  <si>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</si>
  <si>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</si>
  <si>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</si>
  <si>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</si>
  <si>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</si>
  <si>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</si>
  <si>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</si>
  <si>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</si>
  <si>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</si>
  <si>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</si>
  <si>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</si>
  <si>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</si>
  <si>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</si>
  <si>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</si>
  <si>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</si>
  <si>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</si>
  <si>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</si>
  <si>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</si>
  <si>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</si>
  <si>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</si>
  <si>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</si>
  <si>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</si>
  <si>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</si>
  <si>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</si>
  <si>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</si>
  <si>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</si>
  <si>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</si>
  <si>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</si>
  <si>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</si>
  <si>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</si>
  <si>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</si>
  <si>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</si>
  <si>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</si>
  <si>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</si>
  <si>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</si>
  <si>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</si>
  <si>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</si>
  <si>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</si>
  <si>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</si>
  <si>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</si>
  <si>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</si>
  <si>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</si>
  <si>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</si>
  <si>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</si>
  <si>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</si>
  <si>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</si>
  <si>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</si>
  <si>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</si>
  <si>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</si>
  <si>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</si>
  <si>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</si>
  <si>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</si>
  <si>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</si>
  <si>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</si>
  <si>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</si>
  <si>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</si>
  <si>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</si>
  <si>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</si>
  <si>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</si>
  <si>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</si>
  <si>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</si>
  <si>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</si>
  <si>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</si>
  <si>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</si>
  <si>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</si>
  <si>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</si>
  <si>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</si>
  <si>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</si>
  <si>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</si>
  <si>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</si>
  <si>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</si>
  <si>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</si>
  <si>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</si>
  <si>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</si>
  <si>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</si>
  <si>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</si>
  <si>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</si>
  <si>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</si>
  <si>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</si>
  <si>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</si>
  <si>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</si>
  <si>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</si>
  <si>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</si>
  <si>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</si>
  <si>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</si>
  <si>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</si>
  <si>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</si>
  <si>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</si>
  <si>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</si>
  <si>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</si>
  <si>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</si>
  <si>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</si>
  <si>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</si>
  <si>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</si>
  <si>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</si>
  <si>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</si>
  <si>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</si>
  <si>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</si>
  <si>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</si>
  <si>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</si>
  <si>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</si>
  <si>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</si>
  <si>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</si>
  <si>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</si>
  <si>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</si>
  <si>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</si>
  <si>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</si>
  <si>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</si>
  <si>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</si>
  <si>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</si>
  <si>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</si>
  <si>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</si>
  <si>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</si>
  <si>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</si>
  <si>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</si>
  <si>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</si>
  <si>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</si>
  <si>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</si>
  <si>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</si>
  <si>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</si>
  <si>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</si>
  <si>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</si>
  <si>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</si>
  <si>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</si>
  <si>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</si>
  <si>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</si>
  <si>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</si>
  <si>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</si>
  <si>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</si>
  <si>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</si>
  <si>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</si>
  <si>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</si>
  <si>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</si>
  <si>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</si>
  <si>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</si>
  <si>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</si>
  <si>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</si>
  <si>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</si>
  <si>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</si>
  <si>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</si>
  <si>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</si>
  <si>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</si>
  <si>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</si>
  <si>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</si>
  <si>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</si>
  <si>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</si>
  <si>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</si>
  <si>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</si>
  <si>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</si>
  <si>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</si>
  <si>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</si>
  <si>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</si>
  <si>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</si>
  <si>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</si>
  <si>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</si>
  <si>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</si>
  <si>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</si>
  <si>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</si>
  <si>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</si>
  <si>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</si>
  <si>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</si>
  <si>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</si>
  <si>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</si>
  <si>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</si>
  <si>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</si>
  <si>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</si>
  <si>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</si>
  <si>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</si>
  <si>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</si>
  <si>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</si>
  <si>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</si>
  <si>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</si>
  <si>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</si>
  <si>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</si>
  <si>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</si>
  <si>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</si>
  <si>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</si>
  <si>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</si>
  <si>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</si>
  <si>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</si>
  <si>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</si>
  <si>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</si>
  <si>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</si>
  <si>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</si>
  <si>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</si>
  <si>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</si>
  <si>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</si>
  <si>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</si>
  <si>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</si>
  <si>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</si>
  <si>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</si>
  <si>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</si>
  <si>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</si>
  <si>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</si>
  <si>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</si>
  <si>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</si>
  <si>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</si>
  <si>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</si>
  <si>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</si>
  <si>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</si>
  <si>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</si>
  <si>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</si>
  <si>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</si>
  <si>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</si>
  <si>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</si>
  <si>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</si>
  <si>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</si>
  <si>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</si>
  <si>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</si>
  <si>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</si>
  <si>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</si>
  <si>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</si>
  <si>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</si>
  <si>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</si>
  <si>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</si>
  <si>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</si>
  <si>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</si>
  <si>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</si>
  <si>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</si>
  <si>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</si>
  <si>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</si>
  <si>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</si>
  <si>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</si>
  <si>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</si>
  <si>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</si>
  <si>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</si>
  <si>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</si>
  <si>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</si>
  <si>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</si>
  <si>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</si>
  <si>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</si>
  <si>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</si>
  <si>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</si>
  <si>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</si>
  <si>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</si>
  <si>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</si>
  <si>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</si>
  <si>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</si>
  <si>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</si>
  <si>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</si>
  <si>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</si>
  <si>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</si>
  <si>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</si>
  <si>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</si>
  <si>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</si>
  <si>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</si>
  <si>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</si>
  <si>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</si>
  <si>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</si>
  <si>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</si>
  <si>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</si>
  <si>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</si>
  <si>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</si>
  <si>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</si>
  <si>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</si>
  <si>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</si>
  <si>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</si>
  <si>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</si>
  <si>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</si>
  <si>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</si>
  <si>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</si>
  <si>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</si>
  <si>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</si>
  <si>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</si>
  <si>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</si>
  <si>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</si>
  <si>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</si>
  <si>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</si>
  <si>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</si>
  <si>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</si>
  <si>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</si>
  <si>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</si>
  <si>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</si>
  <si>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</si>
  <si>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</si>
  <si>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</si>
  <si>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</si>
  <si>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</si>
  <si>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</si>
  <si>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</si>
  <si>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</si>
  <si>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</si>
  <si>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</si>
  <si>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</si>
  <si>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</si>
  <si>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</si>
  <si>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</si>
  <si>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</si>
  <si>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</si>
  <si>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</si>
  <si>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</si>
  <si>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</si>
  <si>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</si>
  <si>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</si>
  <si>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</si>
  <si>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</si>
  <si>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</si>
  <si>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</si>
  <si>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</si>
  <si>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</si>
  <si>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</si>
  <si>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</si>
  <si>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</si>
  <si>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</si>
  <si>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</si>
  <si>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</si>
  <si>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</si>
  <si>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</si>
  <si>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</si>
  <si>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</si>
  <si>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</si>
  <si>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</si>
  <si>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</si>
  <si>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</si>
  <si>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</si>
  <si>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</si>
  <si>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</si>
  <si>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</si>
  <si>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</si>
  <si>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</si>
  <si>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</si>
  <si>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</si>
  <si>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</si>
  <si>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</si>
  <si>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</si>
  <si>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</si>
  <si>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</si>
  <si>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</si>
  <si>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</si>
  <si>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</si>
  <si>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</si>
  <si>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</si>
  <si>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</si>
  <si>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</si>
  <si>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</si>
  <si>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</si>
  <si>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</si>
  <si>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</si>
  <si>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</si>
  <si>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</si>
  <si>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</si>
  <si>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</si>
  <si>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</si>
  <si>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</si>
  <si>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</si>
  <si>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</si>
  <si>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</si>
  <si>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</si>
  <si>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</si>
  <si>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</si>
  <si>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</si>
  <si>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</si>
  <si>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</si>
  <si>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</si>
  <si>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</si>
  <si>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</si>
  <si>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</si>
  <si>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</si>
  <si>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</si>
  <si>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</si>
  <si>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</si>
  <si>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</si>
  <si>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</si>
  <si>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</si>
  <si>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</si>
  <si>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</si>
  <si>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</si>
  <si>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</si>
  <si>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</si>
  <si>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</si>
  <si>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</si>
  <si>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</si>
  <si>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</si>
  <si>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</si>
  <si>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</si>
  <si>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</si>
  <si>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</si>
  <si>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</si>
  <si>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</si>
  <si>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</si>
  <si>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</si>
  <si>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</si>
  <si>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</si>
  <si>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</si>
  <si>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</si>
  <si>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</si>
  <si>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</si>
  <si>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</si>
  <si>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</si>
  <si>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</si>
  <si>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</si>
  <si>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</si>
  <si>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</si>
  <si>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</si>
  <si>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</si>
  <si>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</si>
  <si>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</si>
  <si>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</si>
  <si>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</si>
  <si>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</si>
  <si>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</si>
  <si>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</si>
  <si>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</si>
  <si>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</si>
  <si>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</si>
  <si>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</si>
  <si>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</si>
  <si>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</si>
  <si>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</si>
  <si>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</si>
  <si>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</si>
  <si>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</si>
  <si>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</si>
  <si>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</si>
  <si>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</si>
  <si>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</si>
  <si>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</si>
  <si>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</si>
  <si>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</si>
  <si>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</si>
  <si>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</si>
  <si>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</si>
  <si>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</si>
  <si>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</si>
  <si>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</si>
  <si>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</si>
  <si>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</si>
  <si>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</si>
  <si>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</si>
  <si>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</si>
  <si>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</si>
  <si>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</si>
  <si>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</si>
  <si>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</si>
  <si>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</si>
  <si>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</si>
  <si>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</si>
  <si>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</si>
  <si>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</si>
  <si>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</si>
  <si>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</si>
  <si>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</si>
  <si>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</si>
  <si>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</si>
  <si>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</si>
  <si>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</si>
  <si>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</si>
  <si>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</si>
  <si>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</si>
  <si>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</si>
  <si>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</si>
  <si>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</si>
  <si>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</si>
  <si>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</si>
  <si>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</si>
  <si>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</si>
  <si>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</si>
  <si>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</si>
  <si>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</si>
  <si>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</si>
  <si>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</si>
  <si>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</si>
  <si>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</si>
  <si>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</si>
  <si>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</si>
  <si>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</si>
  <si>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</si>
  <si>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</si>
  <si>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</si>
  <si>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</si>
  <si>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</si>
  <si>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</si>
  <si>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</si>
  <si>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</si>
  <si>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</si>
  <si>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</si>
  <si>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</si>
  <si>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</si>
  <si>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</si>
  <si>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</si>
  <si>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</si>
  <si>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</si>
  <si>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</si>
  <si>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</si>
  <si>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</si>
  <si>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</si>
  <si>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</si>
  <si>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</si>
  <si>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</si>
  <si>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</si>
  <si>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</si>
  <si>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</si>
  <si>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</si>
  <si>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</si>
  <si>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</si>
  <si>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</si>
  <si>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</si>
  <si>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</si>
  <si>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</si>
  <si>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</si>
  <si>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</si>
  <si>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</si>
  <si>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</si>
  <si>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</si>
  <si>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</si>
  <si>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</si>
  <si>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</si>
  <si>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</si>
  <si>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</si>
  <si>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</si>
  <si>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</si>
  <si>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</si>
  <si>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</si>
  <si>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</si>
  <si>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</si>
  <si>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</si>
  <si>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</si>
  <si>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</si>
  <si>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</si>
  <si>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</si>
  <si>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</si>
  <si>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</si>
  <si>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</si>
  <si>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</si>
  <si>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</si>
  <si>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</si>
  <si>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</si>
  <si>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</si>
  <si>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</si>
  <si>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</si>
  <si>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</si>
  <si>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</si>
  <si>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</si>
  <si>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</si>
  <si>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</si>
  <si>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</si>
  <si>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</si>
  <si>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</si>
  <si>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</si>
  <si>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</si>
  <si>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</si>
  <si>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</si>
  <si>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</si>
  <si>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</si>
  <si>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</si>
  <si>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</si>
  <si>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</si>
  <si>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</si>
  <si>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</si>
  <si>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</si>
  <si>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</si>
  <si>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</si>
  <si>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</si>
  <si>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</si>
  <si>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</si>
  <si>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</si>
  <si>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</si>
  <si>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</si>
  <si>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</si>
  <si>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</si>
  <si>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</si>
  <si>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</si>
  <si>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</si>
  <si>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</si>
  <si>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</si>
  <si>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</si>
  <si>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</si>
  <si>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</si>
  <si>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</si>
  <si>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</si>
  <si>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</si>
  <si>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</si>
  <si>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</si>
  <si>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</si>
  <si>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</si>
  <si>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</si>
  <si>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</si>
  <si>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</si>
  <si>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</si>
  <si>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</si>
  <si>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</si>
  <si>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</si>
  <si>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</si>
  <si>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</si>
  <si>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</si>
  <si>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</si>
  <si>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</si>
  <si>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</si>
  <si>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</si>
  <si>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</si>
  <si>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</si>
  <si>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</si>
  <si>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</si>
  <si>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</si>
  <si>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</si>
  <si>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</si>
  <si>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</si>
  <si>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</si>
  <si>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</si>
  <si>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</si>
  <si>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</si>
  <si>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</si>
  <si>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</si>
  <si>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</si>
  <si>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</si>
  <si>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</si>
  <si>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</si>
  <si>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</si>
  <si>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</si>
  <si>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</si>
  <si>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</si>
  <si>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</si>
  <si>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</si>
  <si>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</si>
  <si>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</si>
  <si>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</si>
  <si>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</si>
  <si>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</si>
  <si>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</si>
  <si>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</si>
  <si>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</si>
  <si>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</si>
  <si>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</si>
  <si>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</si>
  <si>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</si>
  <si>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</si>
  <si>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</si>
  <si>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</si>
  <si>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</si>
  <si>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</si>
  <si>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</si>
  <si>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</si>
  <si>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</si>
  <si>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</si>
  <si>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</si>
  <si>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</si>
  <si>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</si>
  <si>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</si>
  <si>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</si>
  <si>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</si>
  <si>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</si>
  <si>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</si>
  <si>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</si>
  <si>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</si>
  <si>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</si>
  <si>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</si>
  <si>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</si>
  <si>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</si>
  <si>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</si>
  <si>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</si>
  <si>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</si>
  <si>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</si>
  <si>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</si>
  <si>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</si>
  <si>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</si>
  <si>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</si>
  <si>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</si>
  <si>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</si>
  <si>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</si>
  <si>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</si>
  <si>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</si>
  <si>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</si>
  <si>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</si>
  <si>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</si>
  <si>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</si>
  <si>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</si>
  <si>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</si>
  <si>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</si>
  <si>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</si>
  <si>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</si>
  <si>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</si>
  <si>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</si>
  <si>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</si>
  <si>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</si>
  <si>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</si>
  <si>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</si>
  <si>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</si>
  <si>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</si>
  <si>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</si>
  <si>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</si>
  <si>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</si>
  <si>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</si>
  <si>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</si>
  <si>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</si>
  <si>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</si>
  <si>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</si>
  <si>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</si>
  <si>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</si>
  <si>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</si>
  <si>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</si>
  <si>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</si>
  <si>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</si>
  <si>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</si>
  <si>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</si>
  <si>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</si>
  <si>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</si>
  <si>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</si>
  <si>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</si>
  <si>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</si>
  <si>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</si>
  <si>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</si>
  <si>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</si>
  <si>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</si>
  <si>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</si>
  <si>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</si>
  <si>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</si>
  <si>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</si>
  <si>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</si>
  <si>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</si>
  <si>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</si>
  <si>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</si>
  <si>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</si>
  <si>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</si>
  <si>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</si>
  <si>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</si>
  <si>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</si>
  <si>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</si>
  <si>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</si>
  <si>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</si>
  <si>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</si>
  <si>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</si>
  <si>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</si>
  <si>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</si>
  <si>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</si>
  <si>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</si>
  <si>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</si>
  <si>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</si>
  <si>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</si>
  <si>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</si>
  <si>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</si>
  <si>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</si>
  <si>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</si>
  <si>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</si>
  <si>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</si>
  <si>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</si>
  <si>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</si>
  <si>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</si>
  <si>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</si>
  <si>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</si>
  <si>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</si>
  <si>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</si>
  <si>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</si>
  <si>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</si>
  <si>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</si>
  <si>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</si>
  <si>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</si>
  <si>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</si>
  <si>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</si>
  <si>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</si>
  <si>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</si>
  <si>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</si>
  <si>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</si>
  <si>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</si>
  <si>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</si>
  <si>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</si>
  <si>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</si>
  <si>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</si>
  <si>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</si>
  <si>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</si>
  <si>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</si>
  <si>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</si>
  <si>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</si>
  <si>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</si>
  <si>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</si>
  <si>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</si>
  <si>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</si>
  <si>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</si>
  <si>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</si>
  <si>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</si>
  <si>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</si>
  <si>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</si>
  <si>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</si>
  <si>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</si>
  <si>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</si>
  <si>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</si>
  <si>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</si>
  <si>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</si>
  <si>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</si>
  <si>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</si>
  <si>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</si>
  <si>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</si>
  <si>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</si>
  <si>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</si>
  <si>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</si>
  <si>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</si>
  <si>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</si>
  <si>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</si>
  <si>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</si>
  <si>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</si>
  <si>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</si>
  <si>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</si>
  <si>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</si>
  <si>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</si>
  <si>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</si>
  <si>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</si>
  <si>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</si>
  <si>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</si>
  <si>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</si>
  <si>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</si>
  <si>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</si>
  <si>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</si>
  <si>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</si>
  <si>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</si>
  <si>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</si>
  <si>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</si>
  <si>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</si>
  <si>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</si>
  <si>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</si>
  <si>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</si>
  <si>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</si>
  <si>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</si>
  <si>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</si>
  <si>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</si>
  <si>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</si>
  <si>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</si>
  <si>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</si>
  <si>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</si>
  <si>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</si>
  <si>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</si>
  <si>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</si>
  <si>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</si>
  <si>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</si>
  <si>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</si>
  <si>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</si>
  <si>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</si>
  <si>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</si>
  <si>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</si>
  <si>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</si>
  <si>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</si>
  <si>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</si>
  <si>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</si>
  <si>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</si>
  <si>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</si>
  <si>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</si>
  <si>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</si>
  <si>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</si>
  <si>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</si>
  <si>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</si>
  <si>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</si>
  <si>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</si>
  <si>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</si>
  <si>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</si>
  <si>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</si>
  <si>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</si>
  <si>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</si>
  <si>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</si>
  <si>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</si>
  <si>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</si>
  <si>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</si>
  <si>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</si>
  <si>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</si>
  <si>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</si>
  <si>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</si>
  <si>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</si>
  <si>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</si>
  <si>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</si>
  <si>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</si>
  <si>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</si>
  <si>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</si>
  <si>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</si>
  <si>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</si>
  <si>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</si>
  <si>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</si>
  <si>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</si>
  <si>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</si>
  <si>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</si>
  <si>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</si>
  <si>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</si>
  <si>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</si>
  <si>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</si>
  <si>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</si>
  <si>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</si>
  <si>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</si>
  <si>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</si>
  <si>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</si>
  <si>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</si>
  <si>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</si>
  <si>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</si>
  <si>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</si>
  <si>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</si>
  <si>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</si>
  <si>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</si>
  <si>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</si>
  <si>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</si>
  <si>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</si>
  <si>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</si>
  <si>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</si>
  <si>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</si>
  <si>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</si>
  <si>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</si>
  <si>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</si>
  <si>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</si>
  <si>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</si>
  <si>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</si>
  <si>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</si>
  <si>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</si>
  <si>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</si>
  <si>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</si>
  <si>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</si>
  <si>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</si>
  <si>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</si>
  <si>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</si>
  <si>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</si>
  <si>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</si>
  <si>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</si>
  <si>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</si>
  <si>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</si>
  <si>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</si>
  <si>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</si>
  <si>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</si>
  <si>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</si>
  <si>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</si>
  <si>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</si>
  <si>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</si>
  <si>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</si>
  <si>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</si>
  <si>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</si>
  <si>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</si>
  <si>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</si>
  <si>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</si>
  <si>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</si>
  <si>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</si>
  <si>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</si>
  <si>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</si>
  <si>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</si>
  <si>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</si>
  <si>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</si>
  <si>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</si>
  <si>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</si>
  <si>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</si>
  <si>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</si>
  <si>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</si>
  <si>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</si>
  <si>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</si>
  <si>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</si>
  <si>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</si>
  <si>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</si>
  <si>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</si>
  <si>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</si>
  <si>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</si>
  <si>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</si>
  <si>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</si>
  <si>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</si>
  <si>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</si>
  <si>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</si>
  <si>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</si>
  <si>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</si>
  <si>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</si>
  <si>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</si>
  <si>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</si>
  <si>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</si>
  <si>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</si>
  <si>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</si>
  <si>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</si>
  <si>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</si>
  <si>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</si>
  <si>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</si>
  <si>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</si>
  <si>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</si>
  <si>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</si>
  <si>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</si>
  <si>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</si>
  <si>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</si>
  <si>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</si>
  <si>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</si>
  <si>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</si>
  <si>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</si>
  <si>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</si>
  <si>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</si>
  <si>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</si>
  <si>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</si>
  <si>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</si>
  <si>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</si>
  <si>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</si>
  <si>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</si>
  <si>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</si>
  <si>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</si>
  <si>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</si>
  <si>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</si>
  <si>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</si>
  <si>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</si>
  <si>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</si>
  <si>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</si>
  <si>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</si>
  <si>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</si>
  <si>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</si>
  <si>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</si>
  <si>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</si>
  <si>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</si>
  <si>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</si>
  <si>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</si>
  <si>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</si>
  <si>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</si>
  <si>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</si>
  <si>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</si>
  <si>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</si>
  <si>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</si>
  <si>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</si>
  <si>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</si>
  <si>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</si>
  <si>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</si>
  <si>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</si>
  <si>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</si>
  <si>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</si>
  <si>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</si>
  <si>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</si>
  <si>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</si>
  <si>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</si>
  <si>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</si>
  <si>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</si>
  <si>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</si>
  <si>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</si>
  <si>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</si>
  <si>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</si>
  <si>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</si>
  <si>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</si>
  <si>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</si>
  <si>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</si>
  <si>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</si>
  <si>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</si>
  <si>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</si>
  <si>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</si>
  <si>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</si>
  <si>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</si>
  <si>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</si>
  <si>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</si>
  <si>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</si>
  <si>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</si>
  <si>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</si>
  <si>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</si>
  <si>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</si>
  <si>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</si>
  <si>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</si>
  <si>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</si>
  <si>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</si>
  <si>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</si>
  <si>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</si>
  <si>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</si>
  <si>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</si>
  <si>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</si>
  <si>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</si>
  <si>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</si>
  <si>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</si>
  <si>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</si>
  <si>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</si>
  <si>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</si>
  <si>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</si>
  <si>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</si>
  <si>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</si>
  <si>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</si>
  <si>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</si>
  <si>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</si>
  <si>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</si>
  <si>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</si>
  <si>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</si>
  <si>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</si>
  <si>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</si>
  <si>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</si>
  <si>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</si>
  <si>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</si>
  <si>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</si>
  <si>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</si>
  <si>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</si>
  <si>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</si>
  <si>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</si>
  <si>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</si>
  <si>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</si>
  <si>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</si>
  <si>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</si>
  <si>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</si>
  <si>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</si>
  <si>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</si>
  <si>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</si>
  <si>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</si>
  <si>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</si>
  <si>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</si>
  <si>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</si>
  <si>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</si>
  <si>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</si>
  <si>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</si>
  <si>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</si>
  <si>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</si>
  <si>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</si>
  <si>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</si>
  <si>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</si>
  <si>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</si>
  <si>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</si>
  <si>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</si>
  <si>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</si>
  <si>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</si>
  <si>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</si>
  <si>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</si>
  <si>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</si>
  <si>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</si>
  <si>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</si>
  <si>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</si>
  <si>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</si>
  <si>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</si>
  <si>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</si>
  <si>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</si>
  <si>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</si>
  <si>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</si>
  <si>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</si>
  <si>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</si>
  <si>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</si>
  <si>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</si>
  <si>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</si>
  <si>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</si>
  <si>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</si>
  <si>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</si>
  <si>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</si>
  <si>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</si>
  <si>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</si>
  <si>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</si>
  <si>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</si>
  <si>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</si>
  <si>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</si>
  <si>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</si>
  <si>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</si>
  <si>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</si>
  <si>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</si>
  <si>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</si>
  <si>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</si>
  <si>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</si>
  <si>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</si>
  <si>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</si>
  <si>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</si>
  <si>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</si>
  <si>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</si>
  <si>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</si>
  <si>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</si>
  <si>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</si>
  <si>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</si>
  <si>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</si>
  <si>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</si>
  <si>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</si>
  <si>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</si>
  <si>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</si>
  <si>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</si>
  <si>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</si>
  <si>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</si>
  <si>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</si>
  <si>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</si>
  <si>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</si>
  <si>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</si>
  <si>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</si>
  <si>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</si>
  <si>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</si>
  <si>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</si>
  <si>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</si>
  <si>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</si>
  <si>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</si>
  <si>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</si>
  <si>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</si>
  <si>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</si>
  <si>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</si>
  <si>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</si>
  <si>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</si>
  <si>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</si>
  <si>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</si>
  <si>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</si>
  <si>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</si>
  <si>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</si>
  <si>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</si>
  <si>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</si>
  <si>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</si>
  <si>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</si>
  <si>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</si>
  <si>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</si>
  <si>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</si>
  <si>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</si>
  <si>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</si>
  <si>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</si>
  <si>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</si>
  <si>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</si>
  <si>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</si>
  <si>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</si>
  <si>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</si>
  <si>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</si>
  <si>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</si>
  <si>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</si>
  <si>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</si>
  <si>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</si>
  <si>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</si>
  <si>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</si>
  <si>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</si>
  <si>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</si>
  <si>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</si>
  <si>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</si>
  <si>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</si>
  <si>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</si>
  <si>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</si>
  <si>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</si>
  <si>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</si>
  <si>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</si>
  <si>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</si>
  <si>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</si>
  <si>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</si>
  <si>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</si>
  <si>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</si>
  <si>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</si>
  <si>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</si>
  <si>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</si>
  <si>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</si>
  <si>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</si>
  <si>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</si>
  <si>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</si>
  <si>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</si>
  <si>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</si>
  <si>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</si>
  <si>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</si>
  <si>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</si>
  <si>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</si>
  <si>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</si>
  <si>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</si>
  <si>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</si>
  <si>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</si>
  <si>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</si>
  <si>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</si>
  <si>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</si>
  <si>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</si>
  <si>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</si>
  <si>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</si>
  <si>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</si>
  <si>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</si>
  <si>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</si>
  <si>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</si>
  <si>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</si>
  <si>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</si>
  <si>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</si>
  <si>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</si>
  <si>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</si>
  <si>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</si>
  <si>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</si>
  <si>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</si>
  <si>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</si>
  <si>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</si>
  <si>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</si>
  <si>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</si>
  <si>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</si>
  <si>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</si>
  <si>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</si>
  <si>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</si>
  <si>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</si>
  <si>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</si>
  <si>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</si>
  <si>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</si>
  <si>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</si>
  <si>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</si>
  <si>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</si>
  <si>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</si>
  <si>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</si>
  <si>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</si>
  <si>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</si>
  <si>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</si>
  <si>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</si>
  <si>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</si>
  <si>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</si>
  <si>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</si>
  <si>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</si>
  <si>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</si>
  <si>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</si>
  <si>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</si>
  <si>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</si>
  <si>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</si>
  <si>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</si>
  <si>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</si>
  <si>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</si>
  <si>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</si>
  <si>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</si>
  <si>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</si>
  <si>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</si>
  <si>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</si>
  <si>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</si>
  <si>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</si>
  <si>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</si>
  <si>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</si>
  <si>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</si>
  <si>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</si>
  <si>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</si>
  <si>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</si>
  <si>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</si>
  <si>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</si>
  <si>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</si>
  <si>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</si>
  <si>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</si>
  <si>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</si>
  <si>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</si>
  <si>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</si>
  <si>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</si>
  <si>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</si>
  <si>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</si>
  <si>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</si>
  <si>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</si>
  <si>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</si>
  <si>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</si>
  <si>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</si>
  <si>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</si>
  <si>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</si>
  <si>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</si>
  <si>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</si>
  <si>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</si>
  <si>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</si>
  <si>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</si>
  <si>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</si>
  <si>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</si>
  <si>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</si>
  <si>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</si>
  <si>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</si>
  <si>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</si>
  <si>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</si>
  <si>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</si>
  <si>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</si>
  <si>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</si>
  <si>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</si>
  <si>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</si>
  <si>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</si>
  <si>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</si>
  <si>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</si>
  <si>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</si>
  <si>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</si>
  <si>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</si>
  <si>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</si>
  <si>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</si>
  <si>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</si>
  <si>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</si>
  <si>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</si>
  <si>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</si>
  <si>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</si>
  <si>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</si>
  <si>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</si>
  <si>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</si>
  <si>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</si>
  <si>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</si>
  <si>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</si>
  <si>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</si>
  <si>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</si>
  <si>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</si>
  <si>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</si>
  <si>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</si>
  <si>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</si>
  <si>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</si>
  <si>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</si>
  <si>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</si>
  <si>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</si>
  <si>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</si>
  <si>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</si>
  <si>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</si>
  <si>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</si>
  <si>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</si>
  <si>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</si>
  <si>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</si>
  <si>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</si>
  <si>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</si>
  <si>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</si>
  <si>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</si>
  <si>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</si>
  <si>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</si>
  <si>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</si>
  <si>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</si>
  <si>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</si>
  <si>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</si>
  <si>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</si>
  <si>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</si>
  <si>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</si>
  <si>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</si>
  <si>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</si>
  <si>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</si>
  <si>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</si>
  <si>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</si>
  <si>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</si>
  <si>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</si>
  <si>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</si>
  <si>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</si>
  <si>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</si>
  <si>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</si>
  <si>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</si>
  <si>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</si>
  <si>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</si>
  <si>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</si>
  <si>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</si>
  <si>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</si>
  <si>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</si>
  <si>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</si>
  <si>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</si>
  <si>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</si>
  <si>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</si>
  <si>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</si>
  <si>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</si>
  <si>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</si>
  <si>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</si>
  <si>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</si>
  <si>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</si>
  <si>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</si>
  <si>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</si>
  <si>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</si>
  <si>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</si>
  <si>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</si>
  <si>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</si>
  <si>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</si>
  <si>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</si>
  <si>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</si>
  <si>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</si>
  <si>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</si>
  <si>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</si>
  <si>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</si>
  <si>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</si>
  <si>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</si>
  <si>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</si>
  <si>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</si>
  <si>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</si>
  <si>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</si>
  <si>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</si>
  <si>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</si>
  <si>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</si>
  <si>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</si>
  <si>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</si>
  <si>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</si>
  <si>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</si>
  <si>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</si>
  <si>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</si>
  <si>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</si>
  <si>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</si>
  <si>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</si>
  <si>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</si>
  <si>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</si>
  <si>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</si>
  <si>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</si>
  <si>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</si>
  <si>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</si>
  <si>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</si>
  <si>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</si>
  <si>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</si>
  <si>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</si>
  <si>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</si>
  <si>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</si>
  <si>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</si>
  <si>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</si>
  <si>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</si>
  <si>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</si>
  <si>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</si>
  <si>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</si>
  <si>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</si>
  <si>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</si>
  <si>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</si>
  <si>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</si>
  <si>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</si>
  <si>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</si>
  <si>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</si>
  <si>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</si>
  <si>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</si>
  <si>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</si>
  <si>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</si>
  <si>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</si>
  <si>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</si>
  <si>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</si>
  <si>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</si>
  <si>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</si>
  <si>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</si>
  <si>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</si>
  <si>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</si>
  <si>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</si>
  <si>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</si>
  <si>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</si>
  <si>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</si>
  <si>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</si>
  <si>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</si>
  <si>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</si>
  <si>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</si>
  <si>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</si>
  <si>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</si>
  <si>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</si>
  <si>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</si>
  <si>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</si>
  <si>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</si>
  <si>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</si>
  <si>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</si>
  <si>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</si>
  <si>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</si>
  <si>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</si>
  <si>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</si>
  <si>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</si>
  <si>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</si>
  <si>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</si>
  <si>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</si>
  <si>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</si>
  <si>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</si>
  <si>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</si>
  <si>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</si>
  <si>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</si>
  <si>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</si>
  <si>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</si>
  <si>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</si>
  <si>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</si>
  <si>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</si>
  <si>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</si>
  <si>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</si>
  <si>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</si>
  <si>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</si>
  <si>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</si>
  <si>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</si>
  <si>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</si>
  <si>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</si>
  <si>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</si>
  <si>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</si>
  <si>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</si>
  <si>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</si>
  <si>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</si>
  <si>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</si>
  <si>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</si>
  <si>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</si>
  <si>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</si>
  <si>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</si>
  <si>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</si>
  <si>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</si>
  <si>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</si>
  <si>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</si>
  <si>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</si>
  <si>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</si>
  <si>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</si>
  <si>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</si>
  <si>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</si>
  <si>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</si>
  <si>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</si>
  <si>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</si>
  <si>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</si>
  <si>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</si>
  <si>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</si>
  <si>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</si>
  <si>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</si>
  <si>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</si>
  <si>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</si>
  <si>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</si>
  <si>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</si>
  <si>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</si>
  <si>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</si>
  <si>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</si>
  <si>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</si>
  <si>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</si>
  <si>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</si>
  <si>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</si>
  <si>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</si>
  <si>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</si>
  <si>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</si>
  <si>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</si>
  <si>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</si>
  <si>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</si>
  <si>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</si>
  <si>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</si>
  <si>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</si>
  <si>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</si>
  <si>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</si>
  <si>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</si>
  <si>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</si>
  <si>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</si>
  <si>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</si>
  <si>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</si>
  <si>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</si>
  <si>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</si>
  <si>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</si>
  <si>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</si>
  <si>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</si>
  <si>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</si>
  <si>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</si>
  <si>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</si>
  <si>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</si>
  <si>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</si>
  <si>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</si>
  <si>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</si>
  <si>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</si>
  <si>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</si>
  <si>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</si>
  <si>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</si>
  <si>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</si>
  <si>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</si>
  <si>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</si>
  <si>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</si>
  <si>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</si>
  <si>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</si>
  <si>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</si>
  <si>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</si>
  <si>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</si>
  <si>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</si>
  <si>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</si>
  <si>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</si>
  <si>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</si>
  <si>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</si>
  <si>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</si>
  <si>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</si>
  <si>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</si>
  <si>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</si>
  <si>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</si>
  <si>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</si>
  <si>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</si>
  <si>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</si>
  <si>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</si>
  <si>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</si>
  <si>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</si>
  <si>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</si>
  <si>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</si>
  <si>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</si>
  <si>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</si>
  <si>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</si>
  <si>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</si>
  <si>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</si>
  <si>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</si>
  <si>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</si>
  <si>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</si>
  <si>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</si>
  <si>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</si>
  <si>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</si>
  <si>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</si>
  <si>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</si>
  <si>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</si>
  <si>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</si>
  <si>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</si>
  <si>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</si>
  <si>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</si>
  <si>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</si>
  <si>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</si>
  <si>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</si>
  <si>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</si>
  <si>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</si>
  <si>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</si>
  <si>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</si>
  <si>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</si>
  <si>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</si>
  <si>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</si>
  <si>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</si>
  <si>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</si>
  <si>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</si>
  <si>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</si>
  <si>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</si>
  <si>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</si>
  <si>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</si>
  <si>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</si>
  <si>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</si>
  <si>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</si>
  <si>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</si>
  <si>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</si>
  <si>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</si>
  <si>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</si>
  <si>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</si>
  <si>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</si>
  <si>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</si>
  <si>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</si>
  <si>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</si>
  <si>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</si>
  <si>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</si>
  <si>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</si>
  <si>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</si>
  <si>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</si>
  <si>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</si>
  <si>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</si>
  <si>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</si>
  <si>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</si>
  <si>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</si>
  <si>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</si>
  <si>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</si>
  <si>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</si>
  <si>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</si>
  <si>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</si>
  <si>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</si>
  <si>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</si>
  <si>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</si>
  <si>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</si>
  <si>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</si>
  <si>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</si>
  <si>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</si>
  <si>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</si>
  <si>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</si>
  <si>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</si>
  <si>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</si>
  <si>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</si>
  <si>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</si>
  <si>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</si>
  <si>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</si>
  <si>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</si>
  <si>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</si>
  <si>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</si>
  <si>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</si>
  <si>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</si>
  <si>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</si>
  <si>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</si>
  <si>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</si>
  <si>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</si>
  <si>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</si>
  <si>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</si>
  <si>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</si>
  <si>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</si>
  <si>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</si>
  <si>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</si>
  <si>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</si>
  <si>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</si>
  <si>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</si>
  <si>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</si>
  <si>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</si>
  <si>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</si>
  <si>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</si>
  <si>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</si>
  <si>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</si>
  <si>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</si>
  <si>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</si>
  <si>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</si>
  <si>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</si>
  <si>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</si>
  <si>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</si>
  <si>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</si>
  <si>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</si>
  <si>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</si>
  <si>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</si>
  <si>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</si>
  <si>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</si>
  <si>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</si>
  <si>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</si>
  <si>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</si>
  <si>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</si>
  <si>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</si>
  <si>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</si>
  <si>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</si>
  <si>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</si>
  <si>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</si>
  <si>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</si>
  <si>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</si>
  <si>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</si>
  <si>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</si>
  <si>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</si>
  <si>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</si>
  <si>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</si>
  <si>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</si>
  <si>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</si>
  <si>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</si>
  <si>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</si>
  <si>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</si>
  <si>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</si>
  <si>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</si>
  <si>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</si>
  <si>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</si>
  <si>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</si>
  <si>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</si>
  <si>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</si>
  <si>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</si>
  <si>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</si>
  <si>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</si>
  <si>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</si>
  <si>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</si>
  <si>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</si>
  <si>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</si>
  <si>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</si>
  <si>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</si>
  <si>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</si>
  <si>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</si>
  <si>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</si>
  <si>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</si>
  <si>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</si>
  <si>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</si>
  <si>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</si>
  <si>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</si>
  <si>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</si>
  <si>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</si>
  <si>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</si>
  <si>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</si>
  <si>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</si>
  <si>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</si>
  <si>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</si>
  <si>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</si>
  <si>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</si>
  <si>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</si>
  <si>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</si>
  <si>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</si>
  <si>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</si>
  <si>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</si>
  <si>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</si>
  <si>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</si>
  <si>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</si>
  <si>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</si>
  <si>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</si>
  <si>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</si>
  <si>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</si>
  <si>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</si>
  <si>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</si>
  <si>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</si>
  <si>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</si>
  <si>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</si>
  <si>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</si>
  <si>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</si>
  <si>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</si>
  <si>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</si>
  <si>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</si>
  <si>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</si>
  <si>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</si>
  <si>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</si>
  <si>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</si>
  <si>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</si>
  <si>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</si>
  <si>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</si>
  <si>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</si>
  <si>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</si>
  <si>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</si>
  <si>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</si>
  <si>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</si>
  <si>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</si>
  <si>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</si>
  <si>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</si>
  <si>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</si>
  <si>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</si>
  <si>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</si>
  <si>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</si>
  <si>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</si>
  <si>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</si>
  <si>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</si>
  <si>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</si>
  <si>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</si>
  <si>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</si>
  <si>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</si>
  <si>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</si>
  <si>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</si>
  <si>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</si>
  <si>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</si>
  <si>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</si>
  <si>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</si>
  <si>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</si>
  <si>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</si>
  <si>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</si>
  <si>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</si>
  <si>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</si>
  <si>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</si>
  <si>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</si>
  <si>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</si>
  <si>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</si>
  <si>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</si>
  <si>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</si>
  <si>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</si>
  <si>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</si>
  <si>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</si>
  <si>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</si>
  <si>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</si>
  <si>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</si>
  <si>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</si>
  <si>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</si>
  <si>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</si>
  <si>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</si>
  <si>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</si>
  <si>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</si>
  <si>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</si>
  <si>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</si>
  <si>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</si>
  <si>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</si>
  <si>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</si>
  <si>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</si>
  <si>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</si>
  <si>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</si>
  <si>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</si>
  <si>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</si>
  <si>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</si>
  <si>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</si>
  <si>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</si>
  <si>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</si>
  <si>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</si>
  <si>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</si>
  <si>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</si>
  <si>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</si>
  <si>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</si>
  <si>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</si>
  <si>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</si>
  <si>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</si>
  <si>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</si>
  <si>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</si>
  <si>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</si>
  <si>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</si>
  <si>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</si>
  <si>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</si>
  <si>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</si>
  <si>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</si>
  <si>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</si>
  <si>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</si>
  <si>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</si>
  <si>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</si>
  <si>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</si>
  <si>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</si>
  <si>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</si>
  <si>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</si>
  <si>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</si>
  <si>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</si>
  <si>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</si>
  <si>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</si>
  <si>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</si>
  <si>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</si>
  <si>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</si>
  <si>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</si>
  <si>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</si>
  <si>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</si>
  <si>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</si>
  <si>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</si>
  <si>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</si>
  <si>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</si>
  <si>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</si>
  <si>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</si>
  <si>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</si>
  <si>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</si>
  <si>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</si>
  <si>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</si>
  <si>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</si>
  <si>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</si>
  <si>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</si>
  <si>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</si>
  <si>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</si>
  <si>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</si>
  <si>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</si>
  <si>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</si>
  <si>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</si>
  <si>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</si>
  <si>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</si>
  <si>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</si>
  <si>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</si>
  <si>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</si>
  <si>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</si>
  <si>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</si>
  <si>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</si>
  <si>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</si>
  <si>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</si>
  <si>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</si>
  <si>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</si>
  <si>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</si>
  <si>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</si>
  <si>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</si>
  <si>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</si>
  <si>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</si>
  <si>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</si>
  <si>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</si>
  <si>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</si>
  <si>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</si>
  <si>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</si>
  <si>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</si>
  <si>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</si>
  <si>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</si>
  <si>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</si>
  <si>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</si>
  <si>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</si>
  <si>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</si>
  <si>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</si>
  <si>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</si>
  <si>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</si>
  <si>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</si>
  <si>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</si>
  <si>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</si>
  <si>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</si>
  <si>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</si>
  <si>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</si>
  <si>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</si>
  <si>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</si>
  <si>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</si>
  <si>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</si>
  <si>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</si>
  <si>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</si>
  <si>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</si>
  <si>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</si>
  <si>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</si>
  <si>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</si>
  <si>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</si>
  <si>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</si>
  <si>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</si>
  <si>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</si>
  <si>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</si>
  <si>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</si>
  <si>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</si>
  <si>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</si>
  <si>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</si>
  <si>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</si>
  <si>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</si>
  <si>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</si>
  <si>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</si>
  <si>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</si>
  <si>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</si>
  <si>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</si>
  <si>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</si>
  <si>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</si>
  <si>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</si>
  <si>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</si>
  <si>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</si>
  <si>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</si>
  <si>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</si>
  <si>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</si>
  <si>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</si>
  <si>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</si>
  <si>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</si>
  <si>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</si>
  <si>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</si>
  <si>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</si>
  <si>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</si>
  <si>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</si>
  <si>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</si>
  <si>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</si>
  <si>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</si>
  <si>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</si>
  <si>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</si>
  <si>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</si>
  <si>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</si>
  <si>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</si>
  <si>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</si>
  <si>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</si>
  <si>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</si>
  <si>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</si>
  <si>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</si>
  <si>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</si>
  <si>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</si>
  <si>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</si>
  <si>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</si>
  <si>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</si>
  <si>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</si>
  <si>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</si>
  <si>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</si>
  <si>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</si>
  <si>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</si>
  <si>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</si>
  <si>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</si>
  <si>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</si>
  <si>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</si>
  <si>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</si>
  <si>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</si>
  <si>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</si>
  <si>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</si>
  <si>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</si>
  <si>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</si>
  <si>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</si>
  <si>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</si>
  <si>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</si>
  <si>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</si>
  <si>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</si>
  <si>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</si>
  <si>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</si>
  <si>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</si>
  <si>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</si>
  <si>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</si>
  <si>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</si>
  <si>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</si>
  <si>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</si>
  <si>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</si>
  <si>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</si>
  <si>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</si>
  <si>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</si>
  <si>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</si>
  <si>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</si>
  <si>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</si>
  <si>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</si>
  <si>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</si>
  <si>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</si>
  <si>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</si>
  <si>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</si>
  <si>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</si>
  <si>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</si>
  <si>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</si>
  <si>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</si>
  <si>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</si>
  <si>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</si>
  <si>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</si>
  <si>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</si>
  <si>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</si>
  <si>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</si>
  <si>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</si>
  <si>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</si>
  <si>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</si>
  <si>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</si>
  <si>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</si>
  <si>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</si>
  <si>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</si>
  <si>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</si>
  <si>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</si>
  <si>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</si>
  <si>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</si>
  <si>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</si>
  <si>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</si>
  <si>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</si>
  <si>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</si>
  <si>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</si>
  <si>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</si>
  <si>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</si>
  <si>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</si>
  <si>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</si>
  <si>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</si>
  <si>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</si>
  <si>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</si>
  <si>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</si>
  <si>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</si>
  <si>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</si>
  <si>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</si>
  <si>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</si>
  <si>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</si>
  <si>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</si>
  <si>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</si>
  <si>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</si>
  <si>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</si>
  <si>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</si>
  <si>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</si>
  <si>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</si>
  <si>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</si>
  <si>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</si>
  <si>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</si>
  <si>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</si>
  <si>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</si>
  <si>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</si>
  <si>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</si>
  <si>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</si>
  <si>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</si>
  <si>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</si>
  <si>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</si>
  <si>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</si>
  <si>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</si>
  <si>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</si>
  <si>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</si>
  <si>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</si>
  <si>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</si>
  <si>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</si>
  <si>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</si>
  <si>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</si>
  <si>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</si>
  <si>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</si>
  <si>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</si>
  <si>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</si>
  <si>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</si>
  <si>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</si>
  <si>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</si>
  <si>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</si>
  <si>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</si>
  <si>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</si>
  <si>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</si>
  <si>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</si>
  <si>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</si>
  <si>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</si>
  <si>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</si>
  <si>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</si>
  <si>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</si>
  <si>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</si>
  <si>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</si>
  <si>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</si>
  <si>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</si>
  <si>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</si>
  <si>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</si>
  <si>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</si>
  <si>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</si>
  <si>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</si>
  <si>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</si>
  <si>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</si>
  <si>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</si>
  <si>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</si>
  <si>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</si>
  <si>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</si>
  <si>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</si>
  <si>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</si>
  <si>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</si>
  <si>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</si>
  <si>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</si>
  <si>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</si>
  <si>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</si>
  <si>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</si>
  <si>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</si>
  <si>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</si>
  <si>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</si>
  <si>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</si>
  <si>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</si>
  <si>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</si>
  <si>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</si>
  <si>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</si>
  <si>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</si>
  <si>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</si>
  <si>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</si>
  <si>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</si>
  <si>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</si>
  <si>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</si>
  <si>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</si>
  <si>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</si>
  <si>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</si>
  <si>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</si>
  <si>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</si>
  <si>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</si>
  <si>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</si>
  <si>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</si>
  <si>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</si>
  <si>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</si>
  <si>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</si>
  <si>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</si>
  <si>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</si>
  <si>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</si>
  <si>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</si>
  <si>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</si>
  <si>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</si>
  <si>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</si>
  <si>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</si>
  <si>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</si>
  <si>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</si>
  <si>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</si>
  <si>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</si>
  <si>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</si>
  <si>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</si>
  <si>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</si>
  <si>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</si>
  <si>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</si>
  <si>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</si>
  <si>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</si>
  <si>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</si>
  <si>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</si>
  <si>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</si>
  <si>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</si>
  <si>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</si>
  <si>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</si>
  <si>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</si>
  <si>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</si>
  <si>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</si>
  <si>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</si>
  <si>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</si>
  <si>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</si>
  <si>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</si>
  <si>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</si>
  <si>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</si>
  <si>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</si>
  <si>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</si>
  <si>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</si>
  <si>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</si>
  <si>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</si>
  <si>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</si>
  <si>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</si>
  <si>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</si>
  <si>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</si>
  <si>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</si>
  <si>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</si>
  <si>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</si>
  <si>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</si>
  <si>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</si>
  <si>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</si>
  <si>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</si>
  <si>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</si>
  <si>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</si>
  <si>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</si>
  <si>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</si>
  <si>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</si>
  <si>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</si>
  <si>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</si>
  <si>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</si>
  <si>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</si>
  <si>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</si>
  <si>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</si>
  <si>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</si>
  <si>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</si>
  <si>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</si>
  <si>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</si>
  <si>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</si>
  <si>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</si>
  <si>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</si>
  <si>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</si>
  <si>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</si>
  <si>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</si>
  <si>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</si>
  <si>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</si>
  <si>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</si>
  <si>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</si>
  <si>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</si>
  <si>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</si>
  <si>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</si>
  <si>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</si>
  <si>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</si>
  <si>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</si>
  <si>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</si>
  <si>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</si>
  <si>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</si>
  <si>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</si>
  <si>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</si>
  <si>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</si>
  <si>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</si>
  <si>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</si>
  <si>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</si>
  <si>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</si>
  <si>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</si>
  <si>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</si>
  <si>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</si>
  <si>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</si>
  <si>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</si>
  <si>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</si>
  <si>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</si>
  <si>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</si>
  <si>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</si>
  <si>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</si>
  <si>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</si>
  <si>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</si>
  <si>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</si>
  <si>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</si>
  <si>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</si>
  <si>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</si>
  <si>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</si>
  <si>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</si>
  <si>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</si>
  <si>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</si>
  <si>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</si>
  <si>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</si>
  <si>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</si>
  <si>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</si>
  <si>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</si>
  <si>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</si>
  <si>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</si>
  <si>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</si>
  <si>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</si>
  <si>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</si>
  <si>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</si>
  <si>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</si>
  <si>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</si>
  <si>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</si>
  <si>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</si>
  <si>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</si>
  <si>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</si>
  <si>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</si>
  <si>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</si>
  <si>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</si>
  <si>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</si>
  <si>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</si>
  <si>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</si>
  <si>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</si>
  <si>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</si>
  <si>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</si>
  <si>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</si>
  <si>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</si>
  <si>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</si>
  <si>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</si>
  <si>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</si>
  <si>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</si>
  <si>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</si>
  <si>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</si>
  <si>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</si>
  <si>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</si>
  <si>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</si>
  <si>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</si>
  <si>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</si>
  <si>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</si>
  <si>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</si>
  <si>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</si>
  <si>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</si>
  <si>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</si>
  <si>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</si>
  <si>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</si>
  <si>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</si>
  <si>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</si>
  <si>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</si>
  <si>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</si>
  <si>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</si>
  <si>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</si>
  <si>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</si>
  <si>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</si>
  <si>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</si>
  <si>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</si>
  <si>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</si>
  <si>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</si>
  <si>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</si>
  <si>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</si>
  <si>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</si>
  <si>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</si>
  <si>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</si>
  <si>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</si>
  <si>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</si>
  <si>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</si>
  <si>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</si>
  <si>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</si>
  <si>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</si>
  <si>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</si>
  <si>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</si>
  <si>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</si>
  <si>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</si>
  <si>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</si>
  <si>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</si>
  <si>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</si>
  <si>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</si>
  <si>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</si>
  <si>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</si>
  <si>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</si>
  <si>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</si>
  <si>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</si>
  <si>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</si>
  <si>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</si>
  <si>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</si>
  <si>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</si>
  <si>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</si>
  <si>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</si>
  <si>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</si>
  <si>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</si>
  <si>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</si>
  <si>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</si>
  <si>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</si>
  <si>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</si>
  <si>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</si>
  <si>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</si>
  <si>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</si>
  <si>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</si>
  <si>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</si>
  <si>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</si>
  <si>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</si>
  <si>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</si>
  <si>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</si>
  <si>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</si>
  <si>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</si>
  <si>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</si>
  <si>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</si>
  <si>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</si>
  <si>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</si>
  <si>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</si>
  <si>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</si>
  <si>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</si>
  <si>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</si>
  <si>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</si>
  <si>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</si>
  <si>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</si>
  <si>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</si>
  <si>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</si>
  <si>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</si>
  <si>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</si>
  <si>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</si>
  <si>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</si>
  <si>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</si>
  <si>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</si>
  <si>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</si>
  <si>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</si>
  <si>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</si>
  <si>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</si>
  <si>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</si>
  <si>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</si>
  <si>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</si>
  <si>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</si>
  <si>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</si>
  <si>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</si>
  <si>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</si>
  <si>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</si>
  <si>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</si>
  <si>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</si>
  <si>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</si>
  <si>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</si>
  <si>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</si>
  <si>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</si>
  <si>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</si>
  <si>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</si>
  <si>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</si>
  <si>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</si>
  <si>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</si>
  <si>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</si>
  <si>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</si>
  <si>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</si>
  <si>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</si>
  <si>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</si>
  <si>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</si>
  <si>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</si>
  <si>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</si>
  <si>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</si>
  <si>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</si>
  <si>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</si>
  <si>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</si>
  <si>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</si>
  <si>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</si>
  <si>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</si>
  <si>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</si>
  <si>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</si>
  <si>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</si>
  <si>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</si>
  <si>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</si>
  <si>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</si>
  <si>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</si>
  <si>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</si>
  <si>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</si>
  <si>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</si>
  <si>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</si>
  <si>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</si>
  <si>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</si>
  <si>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</si>
  <si>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</si>
  <si>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</si>
  <si>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</si>
  <si>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</si>
  <si>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</si>
  <si>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</si>
  <si>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</si>
  <si>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</si>
  <si>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</si>
  <si>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</si>
  <si>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</si>
  <si>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</si>
  <si>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</si>
  <si>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</si>
  <si>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</si>
  <si>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</si>
  <si>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</si>
  <si>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</si>
  <si>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</si>
  <si>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</si>
  <si>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</si>
  <si>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</si>
  <si>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</si>
  <si>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</si>
  <si>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</si>
  <si>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</si>
  <si>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</si>
  <si>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</si>
  <si>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</si>
  <si>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</si>
  <si>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</si>
  <si>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</si>
  <si>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</si>
  <si>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</si>
  <si>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</si>
  <si>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</si>
  <si>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</si>
  <si>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</si>
  <si>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</si>
  <si>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</si>
  <si>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</si>
  <si>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</si>
  <si>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</si>
  <si>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</si>
  <si>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</si>
  <si>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</si>
  <si>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</si>
  <si>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</si>
  <si>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</si>
  <si>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</si>
  <si>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</si>
  <si>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</si>
  <si>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</si>
  <si>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</si>
  <si>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</si>
  <si>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</si>
  <si>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</si>
  <si>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</si>
  <si>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</si>
  <si>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</si>
  <si>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</si>
  <si>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</si>
  <si>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</si>
  <si>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</si>
  <si>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</si>
  <si>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</si>
  <si>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</si>
  <si>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</si>
  <si>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</si>
  <si>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</si>
  <si>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</si>
  <si>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</si>
  <si>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</si>
  <si>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</si>
  <si>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</si>
  <si>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</si>
  <si>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</si>
  <si>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</si>
  <si>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</si>
  <si>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</si>
  <si>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</si>
  <si>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</si>
  <si>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</si>
  <si>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</si>
  <si>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</si>
  <si>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</si>
  <si>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</si>
  <si>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</si>
  <si>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</si>
  <si>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</si>
  <si>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</si>
  <si>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</si>
  <si>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</si>
  <si>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</si>
  <si>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</si>
  <si>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</si>
  <si>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</si>
  <si>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</si>
  <si>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</si>
  <si>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</si>
  <si>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</si>
  <si>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</si>
  <si>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</si>
  <si>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</si>
  <si>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</si>
  <si>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</si>
  <si>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</si>
  <si>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</si>
  <si>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</si>
  <si>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</si>
  <si>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</si>
  <si>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</si>
  <si>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</si>
  <si>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</si>
  <si>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</si>
  <si>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</si>
  <si>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</si>
  <si>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</si>
  <si>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</si>
  <si>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</si>
  <si>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</si>
  <si>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</si>
  <si>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</si>
  <si>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</si>
  <si>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</si>
  <si>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</si>
  <si>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</si>
  <si>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</si>
  <si>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</si>
  <si>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</si>
  <si>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</si>
  <si>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</si>
  <si>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</si>
  <si>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</si>
  <si>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</si>
  <si>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</si>
  <si>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</si>
  <si>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</si>
  <si>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</si>
  <si>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</si>
  <si>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</si>
  <si>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</si>
  <si>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</si>
  <si>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</si>
  <si>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</si>
  <si>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</si>
  <si>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</si>
  <si>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</si>
  <si>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</si>
  <si>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</si>
  <si>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</si>
  <si>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</si>
  <si>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</si>
  <si>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</si>
  <si>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</si>
  <si>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</si>
  <si>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</si>
  <si>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</si>
  <si>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</si>
  <si>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</si>
  <si>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</si>
  <si>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</si>
  <si>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</si>
  <si>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</si>
  <si>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</si>
  <si>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</si>
  <si>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</si>
  <si>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</si>
  <si>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</si>
  <si>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</si>
  <si>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</si>
  <si>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</si>
  <si>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</si>
  <si>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</si>
  <si>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</si>
  <si>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</si>
  <si>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</si>
  <si>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</si>
  <si>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</si>
  <si>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</si>
  <si>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</si>
  <si>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</si>
  <si>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</si>
  <si>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</si>
  <si>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</si>
  <si>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</si>
  <si>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</si>
  <si>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</si>
  <si>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</si>
  <si>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</si>
  <si>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</si>
  <si>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</si>
  <si>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</si>
  <si>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</si>
  <si>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</si>
  <si>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</si>
  <si>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</si>
  <si>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</si>
  <si>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</si>
  <si>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</si>
  <si>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</si>
  <si>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</si>
  <si>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</si>
  <si>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</si>
  <si>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</si>
  <si>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</si>
  <si>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</si>
  <si>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</si>
  <si>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</si>
  <si>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</si>
  <si>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</si>
  <si>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</si>
  <si>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</si>
  <si>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</si>
  <si>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</si>
  <si>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</si>
  <si>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</si>
  <si>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</si>
  <si>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</si>
  <si>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</si>
  <si>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</si>
  <si>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</si>
  <si>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</si>
  <si>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</si>
  <si>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</si>
  <si>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</si>
  <si>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</si>
  <si>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</si>
  <si>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</si>
  <si>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</si>
  <si>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</si>
  <si>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</si>
  <si>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</si>
  <si>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</si>
  <si>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</si>
  <si>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</si>
  <si>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</si>
  <si>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</si>
  <si>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</si>
  <si>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</si>
  <si>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</si>
  <si>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</si>
  <si>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</si>
  <si>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</si>
  <si>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</si>
  <si>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</si>
  <si>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</si>
  <si>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</si>
  <si>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</si>
  <si>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</si>
  <si>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</si>
  <si>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</si>
  <si>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</si>
  <si>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</si>
  <si>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</si>
  <si>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</si>
  <si>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</si>
  <si>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</si>
  <si>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</si>
  <si>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</si>
  <si>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</si>
  <si>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</si>
  <si>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</si>
  <si>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</si>
  <si>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</si>
  <si>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</si>
  <si>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</si>
  <si>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</si>
  <si>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</si>
  <si>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</si>
  <si>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</si>
  <si>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</si>
  <si>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</si>
  <si>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</si>
  <si>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</si>
  <si>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</si>
  <si>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</si>
  <si>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</si>
  <si>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</si>
  <si>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</si>
  <si>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</si>
  <si>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</si>
  <si>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</si>
  <si>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</si>
  <si>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</si>
  <si>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</si>
  <si>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</si>
  <si>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</si>
  <si>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</si>
  <si>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</si>
  <si>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</si>
  <si>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</si>
  <si>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</si>
  <si>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</si>
  <si>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</si>
  <si>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</si>
  <si>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</si>
  <si>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</si>
  <si>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</si>
  <si>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</si>
  <si>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</si>
  <si>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</si>
  <si>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</si>
  <si>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</si>
  <si>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</si>
  <si>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</si>
  <si>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</si>
  <si>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</si>
  <si>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</si>
  <si>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</si>
  <si>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</si>
  <si>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</si>
  <si>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</si>
  <si>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</si>
  <si>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</si>
  <si>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</si>
  <si>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</si>
  <si>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</si>
  <si>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</si>
  <si>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</si>
  <si>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</si>
  <si>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</si>
  <si>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</si>
  <si>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</si>
  <si>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</si>
  <si>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</si>
  <si>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</si>
  <si>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</si>
  <si>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</si>
  <si>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</si>
  <si>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</si>
  <si>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</si>
  <si>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</si>
  <si>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</si>
  <si>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</si>
  <si>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</si>
  <si>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</si>
  <si>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</si>
  <si>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</si>
  <si>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</si>
  <si>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</si>
  <si>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</si>
  <si>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</si>
  <si>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</si>
  <si>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</si>
  <si>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</si>
  <si>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</si>
  <si>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</si>
  <si>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</si>
  <si>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</si>
  <si>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</si>
  <si>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</si>
  <si>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</si>
  <si>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</si>
  <si>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</si>
  <si>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</si>
  <si>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</si>
  <si>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</si>
  <si>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</si>
  <si>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</si>
  <si>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</si>
  <si>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</si>
  <si>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</si>
  <si>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</si>
  <si>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</si>
  <si>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</si>
  <si>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</si>
  <si>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</si>
  <si>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</si>
  <si>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</si>
  <si>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</si>
  <si>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</si>
  <si>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</si>
  <si>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</si>
  <si>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</si>
  <si>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</si>
  <si>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</si>
  <si>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</si>
  <si>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</si>
  <si>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</si>
  <si>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</si>
  <si>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</si>
  <si>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</si>
  <si>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</si>
  <si>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</si>
  <si>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</si>
  <si>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</si>
  <si>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</si>
  <si>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</si>
  <si>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</si>
  <si>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</si>
  <si>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</si>
  <si>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</si>
  <si>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</si>
  <si>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</si>
  <si>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</si>
  <si>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</si>
  <si>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</si>
  <si>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</si>
  <si>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</si>
  <si>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</si>
  <si>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</si>
  <si>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</si>
  <si>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</si>
  <si>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</si>
  <si>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</si>
  <si>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</si>
  <si>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</si>
  <si>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</si>
  <si>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</si>
  <si>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</si>
  <si>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</si>
  <si>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</si>
  <si>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</si>
  <si>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</si>
  <si>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</si>
  <si>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</si>
  <si>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</si>
  <si>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</si>
  <si>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</si>
  <si>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</si>
  <si>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</si>
  <si>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</si>
  <si>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</si>
  <si>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</si>
  <si>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</si>
  <si>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</si>
  <si>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</si>
  <si>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</si>
  <si>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</si>
  <si>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</si>
  <si>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</si>
  <si>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</si>
  <si>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</si>
  <si>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</si>
  <si>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</si>
  <si>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</si>
  <si>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</si>
  <si>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</si>
  <si>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</si>
  <si>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</si>
  <si>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</si>
  <si>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</si>
  <si>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</si>
  <si>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</si>
  <si>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</si>
  <si>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</si>
  <si>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</si>
  <si>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</si>
  <si>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</si>
  <si>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</si>
  <si>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</si>
  <si>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</si>
  <si>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</si>
  <si>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</si>
  <si>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</si>
  <si>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</si>
  <si>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</si>
  <si>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</si>
  <si>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</si>
  <si>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</si>
  <si>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</si>
  <si>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</si>
  <si>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</si>
  <si>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</si>
  <si>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</si>
  <si>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</si>
  <si>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</si>
  <si>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</si>
  <si>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</si>
  <si>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</si>
  <si>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</si>
  <si>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</si>
  <si>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</si>
  <si>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</si>
  <si>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</si>
  <si>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</si>
  <si>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</si>
  <si>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</si>
  <si>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</si>
  <si>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</si>
  <si>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</si>
  <si>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</si>
  <si>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</si>
  <si>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</si>
  <si>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</si>
  <si>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</si>
  <si>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</si>
  <si>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</si>
  <si>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</si>
  <si>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</si>
  <si>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</si>
  <si>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</si>
  <si>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</si>
  <si>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</si>
  <si>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</si>
  <si>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</si>
  <si>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</si>
  <si>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</si>
  <si>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</si>
  <si>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</si>
  <si>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</si>
  <si>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</si>
  <si>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</si>
  <si>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</si>
  <si>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</si>
  <si>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</si>
  <si>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</si>
  <si>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</si>
  <si>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</si>
  <si>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</si>
  <si>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</si>
  <si>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</si>
  <si>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</si>
  <si>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</si>
  <si>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</si>
  <si>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</si>
  <si>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</si>
  <si>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</si>
  <si>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</si>
  <si>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</si>
  <si>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</si>
  <si>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</si>
  <si>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</si>
  <si>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</si>
  <si>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</si>
  <si>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</si>
  <si>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</si>
  <si>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</si>
  <si>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</si>
  <si>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</si>
  <si>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</si>
  <si>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</si>
  <si>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</si>
  <si>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</si>
  <si>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</si>
  <si>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</si>
  <si>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</si>
  <si>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</si>
  <si>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</si>
  <si>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</si>
  <si>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</si>
  <si>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</si>
  <si>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</si>
  <si>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</si>
  <si>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</si>
  <si>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</si>
  <si>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</si>
  <si>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</si>
  <si>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</si>
  <si>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</si>
  <si>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</si>
  <si>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</si>
  <si>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</si>
  <si>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</si>
  <si>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</si>
  <si>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</si>
  <si>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</si>
  <si>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</si>
  <si>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</si>
  <si>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</si>
  <si>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</si>
  <si>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</si>
  <si>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</si>
  <si>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</si>
  <si>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</si>
  <si>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</si>
  <si>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</si>
  <si>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</si>
  <si>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</si>
  <si>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</si>
  <si>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</si>
  <si>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</si>
  <si>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</si>
  <si>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</si>
  <si>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</si>
  <si>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</si>
  <si>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</si>
  <si>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</si>
  <si>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</si>
  <si>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</si>
  <si>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</si>
  <si>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</si>
  <si>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</si>
  <si>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</si>
  <si>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</si>
  <si>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</si>
  <si>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</si>
  <si>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</si>
  <si>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</si>
  <si>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</si>
  <si>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</si>
  <si>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</si>
  <si>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</si>
  <si>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</si>
  <si>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</si>
  <si>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</si>
  <si>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</si>
  <si>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</si>
  <si>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</si>
  <si>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</si>
  <si>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</si>
  <si>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</si>
  <si>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</si>
  <si>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</si>
  <si>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</si>
  <si>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</si>
  <si>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</si>
  <si>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</si>
  <si>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</si>
  <si>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</si>
  <si>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</si>
  <si>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</si>
  <si>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</si>
  <si>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</si>
  <si>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</si>
  <si>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</si>
  <si>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</si>
  <si>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</si>
  <si>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</si>
  <si>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</si>
  <si>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</si>
  <si>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</si>
  <si>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</si>
  <si>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</si>
  <si>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</si>
  <si>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</si>
  <si>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</si>
  <si>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</si>
  <si>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</si>
  <si>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</si>
  <si>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</si>
  <si>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</si>
  <si>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</si>
  <si>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</si>
  <si>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</si>
  <si>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</si>
  <si>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</si>
  <si>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</si>
  <si>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</si>
  <si>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</si>
  <si>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</si>
  <si>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</si>
  <si>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</si>
  <si>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</si>
  <si>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</si>
  <si>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</si>
  <si>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</si>
  <si>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</si>
  <si>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</si>
  <si>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</si>
  <si>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</si>
  <si>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</si>
  <si>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</si>
  <si>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</si>
  <si>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</si>
  <si>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</si>
  <si>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</si>
  <si>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</si>
  <si>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</si>
  <si>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</si>
  <si>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</si>
  <si>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</si>
  <si>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</si>
  <si>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</si>
  <si>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</si>
  <si>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</si>
  <si>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</si>
  <si>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</si>
  <si>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</si>
  <si>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</si>
  <si>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</si>
  <si>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</si>
  <si>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</si>
  <si>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</si>
  <si>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</si>
  <si>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</si>
  <si>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</si>
  <si>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</si>
  <si>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</si>
  <si>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</si>
  <si>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</si>
  <si>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</si>
  <si>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</si>
  <si>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</si>
  <si>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</si>
  <si>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</si>
  <si>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</si>
  <si>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</si>
  <si>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</si>
  <si>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</si>
  <si>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</si>
  <si>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</si>
  <si>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</si>
  <si>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</si>
  <si>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</si>
  <si>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</si>
  <si>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</si>
  <si>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</si>
  <si>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</si>
  <si>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</si>
  <si>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</si>
  <si>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</si>
  <si>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</si>
  <si>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</si>
  <si>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</si>
  <si>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</si>
  <si>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</si>
  <si>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</si>
  <si>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</si>
  <si>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</si>
  <si>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</si>
  <si>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</si>
  <si>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</si>
  <si>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</si>
  <si>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</si>
  <si>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</si>
  <si>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</si>
  <si>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</si>
  <si>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</si>
  <si>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</si>
  <si>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</si>
  <si>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</si>
  <si>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</si>
  <si>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</si>
  <si>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</si>
  <si>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</si>
  <si>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</si>
  <si>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</si>
  <si>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</si>
  <si>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</si>
  <si>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</si>
  <si>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</si>
  <si>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</si>
  <si>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</si>
  <si>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</si>
  <si>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</si>
  <si>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</si>
  <si>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</si>
  <si>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</si>
  <si>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</si>
  <si>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</si>
  <si>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</si>
  <si>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</si>
  <si>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</si>
  <si>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</si>
  <si>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</si>
  <si>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</si>
  <si>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</si>
  <si>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</si>
  <si>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</si>
  <si>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</si>
  <si>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</si>
  <si>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</si>
  <si>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</si>
  <si>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</si>
  <si>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</si>
  <si>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</si>
  <si>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</si>
  <si>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</si>
  <si>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</si>
  <si>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</si>
  <si>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</si>
  <si>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</si>
  <si>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</si>
  <si>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</si>
  <si>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</si>
  <si>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</si>
  <si>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</si>
  <si>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</si>
  <si>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</si>
  <si>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</si>
  <si>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</si>
  <si>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</si>
  <si>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</si>
  <si>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</si>
  <si>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</si>
  <si>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</si>
  <si>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</si>
  <si>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</si>
  <si>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</si>
  <si>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</si>
  <si>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</si>
  <si>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</si>
  <si>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</si>
  <si>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</si>
  <si>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</si>
  <si>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</si>
  <si>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</si>
  <si>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</si>
  <si>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</si>
  <si>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</si>
  <si>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</si>
  <si>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</si>
  <si>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</si>
  <si>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</si>
  <si>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</si>
  <si>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</si>
  <si>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</si>
  <si>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</si>
  <si>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</si>
  <si>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</si>
  <si>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</si>
  <si>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</si>
  <si>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</si>
  <si>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</si>
  <si>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</si>
  <si>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</si>
  <si>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</si>
  <si>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</si>
  <si>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</si>
  <si>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</si>
  <si>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</si>
  <si>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</si>
  <si>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</si>
  <si>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</si>
  <si>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</si>
  <si>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</si>
  <si>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</si>
  <si>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</si>
  <si>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</si>
  <si>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</si>
  <si>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</si>
  <si>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</si>
  <si>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</si>
  <si>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</si>
  <si>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</si>
  <si>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</si>
  <si>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</si>
  <si>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</si>
  <si>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</si>
  <si>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</si>
  <si>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</si>
  <si>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</si>
  <si>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</si>
  <si>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</si>
  <si>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</si>
  <si>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</si>
  <si>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</si>
  <si>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</si>
  <si>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</si>
  <si>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</si>
  <si>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</si>
  <si>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</si>
  <si>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</si>
  <si>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</si>
  <si>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</si>
  <si>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</si>
  <si>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</si>
  <si>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</si>
  <si>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</si>
  <si>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</si>
  <si>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</si>
  <si>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</si>
  <si>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</si>
  <si>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</si>
  <si>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</si>
  <si>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</si>
  <si>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</si>
  <si>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</si>
  <si>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</si>
  <si>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</si>
  <si>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</si>
  <si>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</si>
  <si>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</si>
  <si>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</si>
  <si>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</si>
  <si>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</si>
  <si>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</si>
  <si>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</si>
  <si>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</si>
  <si>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</si>
  <si>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</si>
  <si>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</si>
  <si>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</si>
  <si>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</si>
  <si>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</si>
  <si>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</si>
  <si>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</si>
  <si>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</si>
  <si>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</si>
  <si>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</si>
  <si>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</si>
  <si>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</si>
  <si>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</si>
  <si>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</si>
  <si>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</si>
  <si>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</si>
  <si>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</si>
  <si>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</si>
  <si>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</si>
  <si>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</si>
  <si>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</si>
  <si>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</si>
  <si>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</si>
  <si>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</si>
  <si>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</si>
  <si>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</si>
  <si>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</si>
  <si>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</si>
  <si>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</si>
  <si>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</si>
  <si>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</si>
  <si>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</si>
  <si>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</si>
  <si>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</si>
  <si>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</si>
  <si>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</si>
  <si>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</si>
  <si>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</si>
  <si>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</si>
  <si>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</si>
  <si>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</si>
  <si>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</si>
  <si>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</si>
  <si>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</si>
  <si>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</si>
  <si>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</si>
  <si>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</si>
  <si>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</si>
  <si>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</si>
  <si>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</si>
  <si>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</si>
  <si>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</si>
  <si>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</si>
  <si>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</si>
  <si>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</si>
  <si>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</si>
  <si>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</si>
  <si>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</si>
  <si>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</si>
  <si>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</si>
  <si>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</si>
  <si>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</si>
  <si>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</si>
  <si>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</si>
  <si>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</si>
  <si>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</si>
  <si>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</si>
  <si>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</si>
  <si>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</si>
  <si>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</si>
  <si>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</si>
  <si>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</si>
  <si>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</si>
  <si>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</si>
  <si>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</si>
  <si>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</si>
  <si>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</si>
  <si>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</si>
  <si>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</si>
  <si>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</si>
  <si>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</si>
  <si>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</si>
  <si>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</si>
  <si>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</si>
  <si>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</si>
  <si>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</si>
  <si>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</si>
  <si>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</si>
  <si>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</si>
  <si>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</si>
  <si>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</si>
  <si>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</si>
  <si>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</si>
  <si>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</si>
  <si>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</si>
  <si>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</si>
  <si>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</si>
  <si>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</si>
  <si>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</si>
  <si>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</si>
  <si>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</si>
  <si>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</si>
  <si>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</si>
  <si>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</si>
  <si>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</si>
  <si>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</si>
  <si>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</si>
  <si>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</si>
  <si>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</si>
  <si>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</si>
  <si>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</si>
  <si>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</si>
  <si>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</si>
  <si>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</si>
  <si>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</si>
  <si>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</si>
  <si>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</si>
  <si>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</si>
  <si>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</si>
  <si>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</si>
  <si>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</si>
  <si>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</si>
  <si>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</si>
  <si>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</si>
  <si>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</si>
  <si>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</si>
  <si>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</si>
  <si>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</si>
  <si>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</si>
  <si>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</si>
  <si>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</si>
  <si>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</si>
  <si>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</si>
  <si>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</si>
  <si>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</si>
  <si>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</si>
  <si>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</si>
  <si>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</si>
  <si>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</si>
  <si>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</si>
  <si>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</si>
  <si>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</si>
  <si>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</si>
  <si>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</si>
  <si>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</si>
  <si>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</si>
  <si>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</si>
  <si>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</si>
  <si>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</si>
  <si>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</si>
  <si>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</si>
  <si>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</si>
  <si>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</si>
  <si>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</si>
  <si>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</si>
  <si>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</si>
  <si>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</si>
  <si>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</si>
  <si>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</si>
  <si>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</si>
  <si>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</si>
  <si>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</si>
  <si>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</si>
  <si>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</si>
  <si>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</si>
  <si>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</si>
  <si>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</si>
  <si>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</si>
  <si>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</si>
  <si>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</si>
  <si>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</si>
  <si>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</si>
  <si>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</si>
  <si>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</si>
  <si>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</si>
  <si>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</si>
  <si>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</si>
  <si>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</si>
  <si>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</si>
  <si>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</si>
  <si>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</si>
  <si>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</si>
  <si>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</si>
  <si>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</si>
  <si>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</si>
  <si>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</si>
  <si>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</si>
  <si>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</si>
  <si>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</si>
  <si>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</si>
  <si>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</si>
  <si>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</si>
  <si>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</si>
  <si>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</si>
  <si>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</si>
  <si>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</si>
  <si>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</si>
  <si>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</si>
  <si>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</si>
  <si>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</si>
  <si>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</si>
  <si>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</si>
  <si>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</si>
  <si>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</si>
  <si>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</si>
  <si>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</si>
  <si>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</si>
  <si>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</si>
  <si>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</si>
  <si>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</si>
  <si>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</si>
  <si>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</si>
  <si>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</si>
  <si>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</si>
  <si>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</si>
  <si>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</si>
  <si>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</si>
  <si>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</si>
  <si>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</si>
  <si>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</si>
  <si>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</si>
  <si>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</si>
  <si>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</si>
  <si>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</si>
  <si>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</si>
  <si>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</si>
  <si>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</si>
  <si>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</si>
  <si>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</si>
  <si>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</si>
  <si>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</si>
  <si>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</si>
  <si>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</si>
  <si>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</si>
  <si>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</si>
  <si>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</si>
  <si>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</si>
  <si>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</si>
  <si>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</si>
  <si>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</si>
  <si>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</si>
  <si>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</si>
  <si>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</si>
  <si>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</si>
  <si>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</si>
  <si>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</si>
  <si>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</si>
  <si>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</si>
  <si>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</si>
  <si>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</si>
  <si>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</si>
  <si>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</si>
  <si>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</si>
  <si>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</si>
  <si>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</si>
  <si>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</si>
  <si>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</si>
  <si>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</si>
  <si>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</si>
  <si>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</si>
  <si>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</si>
  <si>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</si>
  <si>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</si>
  <si>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</si>
  <si>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</si>
  <si>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</si>
  <si>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</si>
  <si>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</si>
  <si>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</si>
  <si>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</si>
  <si>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</si>
  <si>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</si>
  <si>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</si>
  <si>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</si>
  <si>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</si>
  <si>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</si>
  <si>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</si>
  <si>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</si>
  <si>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</si>
  <si>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</si>
  <si>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</si>
  <si>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</si>
  <si>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</si>
  <si>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</si>
  <si>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</si>
  <si>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</si>
  <si>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</si>
  <si>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</si>
  <si>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</si>
  <si>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</si>
  <si>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</si>
  <si>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</si>
  <si>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</si>
  <si>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</si>
  <si>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</si>
  <si>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</si>
  <si>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</si>
  <si>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</si>
  <si>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</si>
  <si>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</si>
  <si>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</si>
  <si>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</si>
  <si>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</si>
  <si>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</si>
  <si>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</si>
  <si>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</si>
  <si>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</si>
  <si>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</si>
  <si>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</si>
  <si>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</si>
  <si>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</si>
  <si>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</si>
  <si>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</si>
  <si>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</si>
  <si>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</si>
  <si>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</si>
  <si>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</si>
  <si>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</si>
  <si>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</si>
  <si>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</si>
  <si>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</si>
  <si>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</si>
  <si>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</si>
  <si>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</si>
  <si>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</si>
  <si>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</si>
  <si>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</si>
  <si>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</si>
  <si>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</si>
  <si>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</si>
  <si>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</si>
  <si>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</si>
  <si>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</si>
  <si>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</si>
  <si>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</si>
  <si>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</si>
  <si>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</si>
  <si>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</si>
  <si>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</si>
  <si>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</si>
  <si>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</si>
  <si>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</si>
  <si>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</si>
  <si>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</si>
  <si>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</si>
  <si>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</si>
  <si>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</si>
  <si>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</si>
  <si>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</si>
  <si>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</si>
  <si>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</si>
  <si>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</si>
  <si>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</si>
  <si>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</si>
  <si>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</si>
  <si>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</si>
  <si>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</si>
  <si>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</si>
  <si>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</si>
  <si>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</si>
  <si>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</si>
  <si>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</si>
  <si>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</si>
  <si>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</si>
  <si>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</si>
  <si>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</si>
  <si>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</si>
  <si>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</si>
  <si>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</si>
  <si>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</si>
  <si>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</si>
  <si>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</si>
  <si>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</si>
  <si>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</si>
  <si>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</si>
  <si>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</si>
  <si>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</si>
  <si>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</si>
  <si>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</si>
  <si>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</si>
  <si>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</si>
  <si>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</si>
  <si>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</si>
  <si>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</si>
  <si>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</si>
  <si>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</si>
  <si>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</si>
  <si>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</si>
  <si>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</si>
  <si>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</si>
  <si>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</si>
  <si>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</si>
  <si>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</si>
  <si>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</si>
  <si>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</si>
  <si>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</si>
  <si>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</si>
  <si>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</si>
  <si>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</si>
  <si>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</si>
  <si>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</si>
  <si>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</si>
  <si>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</si>
  <si>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</si>
  <si>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</si>
  <si>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</si>
  <si>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</si>
  <si>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</si>
  <si>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</si>
  <si>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</si>
  <si>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</si>
  <si>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</si>
  <si>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</si>
  <si>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</si>
  <si>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</si>
  <si>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</si>
  <si>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</si>
  <si>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</si>
  <si>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</si>
  <si>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</si>
  <si>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</si>
  <si>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</si>
  <si>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</si>
  <si>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</si>
  <si>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</si>
  <si>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</si>
  <si>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</si>
  <si>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</si>
  <si>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</si>
  <si>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</si>
  <si>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</si>
  <si>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</si>
  <si>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</si>
  <si>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</si>
  <si>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</si>
  <si>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</si>
  <si>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</si>
  <si>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</si>
  <si>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</si>
  <si>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</si>
  <si>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</si>
  <si>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</si>
  <si>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</si>
  <si>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</si>
  <si>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</si>
  <si>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</si>
  <si>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</si>
  <si>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</si>
  <si>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</si>
  <si>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</si>
  <si>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</si>
  <si>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</si>
  <si>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</si>
  <si>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</si>
  <si>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</si>
  <si>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</si>
  <si>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</si>
  <si>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</si>
  <si>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</si>
  <si>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</si>
  <si>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</si>
  <si>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</si>
  <si>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</si>
  <si>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</si>
  <si>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</si>
  <si>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</si>
  <si>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</si>
  <si>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</si>
  <si>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</si>
  <si>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</si>
  <si>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</si>
  <si>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</si>
  <si>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</si>
  <si>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</si>
  <si>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</si>
  <si>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</si>
  <si>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</si>
  <si>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</si>
  <si>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</si>
  <si>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</si>
  <si>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</si>
  <si>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</si>
  <si>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</si>
  <si>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</si>
  <si>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</si>
  <si>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</si>
  <si>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</si>
  <si>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</si>
  <si>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</si>
  <si>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</si>
  <si>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</si>
  <si>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</si>
  <si>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</si>
  <si>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</si>
  <si>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</si>
  <si>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</si>
  <si>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</si>
  <si>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</si>
  <si>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</si>
  <si>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</si>
  <si>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</si>
  <si>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</si>
  <si>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</si>
  <si>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</si>
  <si>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</si>
  <si>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</si>
  <si>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</si>
  <si>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</si>
  <si>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</si>
  <si>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</si>
  <si>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</si>
  <si>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</si>
  <si>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</si>
  <si>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</si>
  <si>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</si>
  <si>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</si>
  <si>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</si>
  <si>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</si>
  <si>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</si>
  <si>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</si>
  <si>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</si>
  <si>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</si>
  <si>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</si>
  <si>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</si>
  <si>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</si>
  <si>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</si>
  <si>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</si>
  <si>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</si>
  <si>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</si>
  <si>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</si>
  <si>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</si>
  <si>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</si>
  <si>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</si>
  <si>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</si>
  <si>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</si>
  <si>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</si>
  <si>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</si>
  <si>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</si>
  <si>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</si>
  <si>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</si>
  <si>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</si>
  <si>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</si>
  <si>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</si>
  <si>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</si>
  <si>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</si>
  <si>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</si>
  <si>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</si>
  <si>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</si>
  <si>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</si>
  <si>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</si>
  <si>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</si>
  <si>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</si>
  <si>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</si>
  <si>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</si>
  <si>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</si>
  <si>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</si>
  <si>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</si>
  <si>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</si>
  <si>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</si>
  <si>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</si>
  <si>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</si>
  <si>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</si>
  <si>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</si>
  <si>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</si>
  <si>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</si>
  <si>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</si>
  <si>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</si>
  <si>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</si>
  <si>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</si>
  <si>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</si>
  <si>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</si>
  <si>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</si>
  <si>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</si>
  <si>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</si>
  <si>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</si>
  <si>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</si>
  <si>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</si>
  <si>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</si>
  <si>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</si>
  <si>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</si>
  <si>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</si>
  <si>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</si>
  <si>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</si>
  <si>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</si>
  <si>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</si>
  <si>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</si>
  <si>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</si>
  <si>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</si>
  <si>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</si>
  <si>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</si>
  <si>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</si>
  <si>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</si>
  <si>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</si>
  <si>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</si>
  <si>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</si>
  <si>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</si>
  <si>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</si>
  <si>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</si>
  <si>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</si>
  <si>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</si>
  <si>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</si>
  <si>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</si>
  <si>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</si>
  <si>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</si>
  <si>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</si>
  <si>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</si>
  <si>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</si>
  <si>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</si>
  <si>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</si>
  <si>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</si>
  <si>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</si>
  <si>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</si>
  <si>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</si>
  <si>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</si>
  <si>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</si>
  <si>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</si>
  <si>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</si>
  <si>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</si>
  <si>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</si>
  <si>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</si>
  <si>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</si>
  <si>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</si>
  <si>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</si>
  <si>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</si>
  <si>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</si>
  <si>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</si>
  <si>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</si>
  <si>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</si>
  <si>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</si>
  <si>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</si>
  <si>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</si>
  <si>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</si>
  <si>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</si>
  <si>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</si>
  <si>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</si>
  <si>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</si>
  <si>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</si>
  <si>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</si>
  <si>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</si>
  <si>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</si>
  <si>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</si>
  <si>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</si>
  <si>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</si>
  <si>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</si>
  <si>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</si>
  <si>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</si>
  <si>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</si>
  <si>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</si>
  <si>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</si>
  <si>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</si>
  <si>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</si>
  <si>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</si>
  <si>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</si>
  <si>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</si>
  <si>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</si>
  <si>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</si>
  <si>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</si>
  <si>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</si>
  <si>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</si>
  <si>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</si>
  <si>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</si>
  <si>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</si>
  <si>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</si>
  <si>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</si>
  <si>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</si>
  <si>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</si>
  <si>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</si>
  <si>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</si>
  <si>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</si>
  <si>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</si>
  <si>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</si>
  <si>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</si>
  <si>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</si>
  <si>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</si>
  <si>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</si>
  <si>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</si>
  <si>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</si>
  <si>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</si>
  <si>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</si>
  <si>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</si>
  <si>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</si>
  <si>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</si>
  <si>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</si>
  <si>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</si>
  <si>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</si>
  <si>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</si>
  <si>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</si>
  <si>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</si>
  <si>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</si>
  <si>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</si>
  <si>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</si>
  <si>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</si>
  <si>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</si>
  <si>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</si>
  <si>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</si>
  <si>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</si>
  <si>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</si>
  <si>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</si>
  <si>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</si>
  <si>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</si>
  <si>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</si>
  <si>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</si>
  <si>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</si>
  <si>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</si>
  <si>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</si>
  <si>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</si>
  <si>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</si>
  <si>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</si>
  <si>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</si>
  <si>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</si>
  <si>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</si>
  <si>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</si>
  <si>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</si>
  <si>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</si>
  <si>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</si>
  <si>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</si>
  <si>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</si>
  <si>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</si>
  <si>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</si>
  <si>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</si>
  <si>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</si>
  <si>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</si>
  <si>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</si>
  <si>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</si>
  <si>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</si>
  <si>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</si>
  <si>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</si>
  <si>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</si>
  <si>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</si>
  <si>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</si>
  <si>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</si>
  <si>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</si>
  <si>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</si>
  <si>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</si>
  <si>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</si>
  <si>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</si>
  <si>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</si>
  <si>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</si>
  <si>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</si>
  <si>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</si>
  <si>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</si>
  <si>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</si>
  <si>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</si>
  <si>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</si>
  <si>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</si>
  <si>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</si>
  <si>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</si>
  <si>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</si>
  <si>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</si>
  <si>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</si>
  <si>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</si>
  <si>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</si>
  <si>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</si>
  <si>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</si>
  <si>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</si>
  <si>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</si>
  <si>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</si>
  <si>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</si>
  <si>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</si>
  <si>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</si>
  <si>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</si>
  <si>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</si>
  <si>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</si>
  <si>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</si>
  <si>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</si>
  <si>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</si>
  <si>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</si>
  <si>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</si>
  <si>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</si>
  <si>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</si>
  <si>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</si>
  <si>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</si>
  <si>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</si>
  <si>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</si>
  <si>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</si>
  <si>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</si>
  <si>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</si>
  <si>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</si>
  <si>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</si>
  <si>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</si>
  <si>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</si>
  <si>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</si>
  <si>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</si>
  <si>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</si>
  <si>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</si>
  <si>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</si>
  <si>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</si>
  <si>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</si>
  <si>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</si>
  <si>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</si>
  <si>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</si>
  <si>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</si>
  <si>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</si>
  <si>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</si>
  <si>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</si>
  <si>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</si>
  <si>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</si>
  <si>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</si>
  <si>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</si>
  <si>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</si>
  <si>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</si>
  <si>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</si>
  <si>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</si>
  <si>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</si>
  <si>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</si>
  <si>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</si>
  <si>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</si>
  <si>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</si>
  <si>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</si>
  <si>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</si>
  <si>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</si>
  <si>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</si>
  <si>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</si>
  <si>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</si>
  <si>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</si>
  <si>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</si>
  <si>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</si>
  <si>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</si>
  <si>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</si>
  <si>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</si>
  <si>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</si>
  <si>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</si>
  <si>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</si>
  <si>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</si>
  <si>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</si>
  <si>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</si>
  <si>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</si>
  <si>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</si>
  <si>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</si>
  <si>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</si>
  <si>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</si>
  <si>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</si>
  <si>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</si>
  <si>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</si>
  <si>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</si>
  <si>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</si>
  <si>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</si>
  <si>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</si>
  <si>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</si>
  <si>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</si>
  <si>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</si>
  <si>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</si>
  <si>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</si>
  <si>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</si>
  <si>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</si>
  <si>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</si>
  <si>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</si>
  <si>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</si>
  <si>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</si>
  <si>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</si>
  <si>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</si>
  <si>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</si>
  <si>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</si>
  <si>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</si>
  <si>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</si>
  <si>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</si>
  <si>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</si>
  <si>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</si>
  <si>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</si>
  <si>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</si>
  <si>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</si>
  <si>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</si>
  <si>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</si>
  <si>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</si>
  <si>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</si>
  <si>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</si>
  <si>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</si>
  <si>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</si>
  <si>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</si>
  <si>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</si>
  <si>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</si>
  <si>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</si>
  <si>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</si>
  <si>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</si>
  <si>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</si>
  <si>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</si>
  <si>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</si>
  <si>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</si>
  <si>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</si>
  <si>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</si>
  <si>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</si>
  <si>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</si>
  <si>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</si>
  <si>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</si>
  <si>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</si>
  <si>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</si>
  <si>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</si>
  <si>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</si>
  <si>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</si>
  <si>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</si>
  <si>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</si>
  <si>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</si>
  <si>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</si>
  <si>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</si>
  <si>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</si>
  <si>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</si>
  <si>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</si>
  <si>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</si>
  <si>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</si>
  <si>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</si>
  <si>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</si>
  <si>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</si>
  <si>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</si>
  <si>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</si>
  <si>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</si>
  <si>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</si>
  <si>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</si>
  <si>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</si>
  <si>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</si>
  <si>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</si>
  <si>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</si>
  <si>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</si>
  <si>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</si>
  <si>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</si>
  <si>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</si>
  <si>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</si>
  <si>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</si>
  <si>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</si>
  <si>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</si>
  <si>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</si>
  <si>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</si>
  <si>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</si>
  <si>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</si>
  <si>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</si>
  <si>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</si>
  <si>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</si>
  <si>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</si>
  <si>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</si>
  <si>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</si>
  <si>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</si>
  <si>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</si>
  <si>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</si>
  <si>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</si>
  <si>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</si>
  <si>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</si>
  <si>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</si>
  <si>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</si>
  <si>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</si>
  <si>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</si>
  <si>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</si>
  <si>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</si>
  <si>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</si>
  <si>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</si>
  <si>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</si>
  <si>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</si>
  <si>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</si>
  <si>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</si>
  <si>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</si>
  <si>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</si>
  <si>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</si>
  <si>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</si>
  <si>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</si>
  <si>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</si>
  <si>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</si>
  <si>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</si>
  <si>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</si>
  <si>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</si>
  <si>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</si>
  <si>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</si>
  <si>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</si>
  <si>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</si>
  <si>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</si>
  <si>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</si>
  <si>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</si>
  <si>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</si>
  <si>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</si>
  <si>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</si>
  <si>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</si>
  <si>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</si>
  <si>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</si>
  <si>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</si>
  <si>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</si>
  <si>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</si>
  <si>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</si>
  <si>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</si>
  <si>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</si>
  <si>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</si>
  <si>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</si>
  <si>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</si>
  <si>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</si>
  <si>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</si>
  <si>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</si>
  <si>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</si>
  <si>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</si>
  <si>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</si>
  <si>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</si>
  <si>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</si>
  <si>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</si>
  <si>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</si>
  <si>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</si>
  <si>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</si>
  <si>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</si>
  <si>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</si>
  <si>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</si>
  <si>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</si>
  <si>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</si>
  <si>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</si>
  <si>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</si>
  <si>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</si>
  <si>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</si>
  <si>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</si>
  <si>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</si>
  <si>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</si>
  <si>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</si>
  <si>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</si>
  <si>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</si>
  <si>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</si>
  <si>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</si>
  <si>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</si>
  <si>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</si>
  <si>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</si>
  <si>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</si>
  <si>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</si>
  <si>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</si>
  <si>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</si>
  <si>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</si>
  <si>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</si>
  <si>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</si>
  <si>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</si>
  <si>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</si>
  <si>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</si>
  <si>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</si>
  <si>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</si>
  <si>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</si>
  <si>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</si>
  <si>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</si>
  <si>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</si>
  <si>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</si>
  <si>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</si>
  <si>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</si>
  <si>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</si>
  <si>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</si>
  <si>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</si>
  <si>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</si>
  <si>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</si>
  <si>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</si>
  <si>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</si>
  <si>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</si>
  <si>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</si>
  <si>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</si>
  <si>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</si>
  <si>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</si>
  <si>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</si>
  <si>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</si>
  <si>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</si>
  <si>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</si>
  <si>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</si>
  <si>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</si>
  <si>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</si>
  <si>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</si>
  <si>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</si>
  <si>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</si>
  <si>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</si>
  <si>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</si>
  <si>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</si>
  <si>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</si>
  <si>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</si>
  <si>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</si>
  <si>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</si>
  <si>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</si>
  <si>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</si>
  <si>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</si>
  <si>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</si>
  <si>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</si>
  <si>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</si>
  <si>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</si>
  <si>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</si>
  <si>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</si>
  <si>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</si>
  <si>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</si>
  <si>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</si>
  <si>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</si>
  <si>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</si>
  <si>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</si>
  <si>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</si>
  <si>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</si>
  <si>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</si>
  <si>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</si>
  <si>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</si>
  <si>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</si>
  <si>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</si>
  <si>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</si>
  <si>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</si>
  <si>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</si>
  <si>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</si>
  <si>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</si>
  <si>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</si>
  <si>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</si>
  <si>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</si>
  <si>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</si>
  <si>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</si>
  <si>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</si>
  <si>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</si>
  <si>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</si>
  <si>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</si>
  <si>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</si>
  <si>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</si>
  <si>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</si>
  <si>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</si>
  <si>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</si>
  <si>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</si>
  <si>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</si>
  <si>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</si>
  <si>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</si>
  <si>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</si>
  <si>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</si>
  <si>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</si>
  <si>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</si>
  <si>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</si>
  <si>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</si>
  <si>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</si>
  <si>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</si>
  <si>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</si>
  <si>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</si>
  <si>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</si>
  <si>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</si>
  <si>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</si>
  <si>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</si>
  <si>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</si>
  <si>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</si>
  <si>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</si>
  <si>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</si>
  <si>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</si>
  <si>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</si>
  <si>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</si>
  <si>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</si>
  <si>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</si>
  <si>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</si>
  <si>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</si>
  <si>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</si>
  <si>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</si>
  <si>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</si>
  <si>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</si>
  <si>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</si>
  <si>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</si>
  <si>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</si>
  <si>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</si>
  <si>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</si>
  <si>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</si>
  <si>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</si>
  <si>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</si>
  <si>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</si>
  <si>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</si>
  <si>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</si>
  <si>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</si>
  <si>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</si>
  <si>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</si>
  <si>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</si>
  <si>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</si>
  <si>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</si>
  <si>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</si>
  <si>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</si>
  <si>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</si>
  <si>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</si>
  <si>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</si>
  <si>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</si>
  <si>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</si>
  <si>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</si>
  <si>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</si>
  <si>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</si>
  <si>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</si>
  <si>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</si>
  <si>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</si>
  <si>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</si>
  <si>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</si>
  <si>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</si>
  <si>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</si>
  <si>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</si>
  <si>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</si>
  <si>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</si>
  <si>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</si>
  <si>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</si>
  <si>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</si>
  <si>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</si>
  <si>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</si>
  <si>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</si>
  <si>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</si>
  <si>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</si>
  <si>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</si>
  <si>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</si>
  <si>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</si>
  <si>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</si>
  <si>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</si>
  <si>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</si>
  <si>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</si>
  <si>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</si>
  <si>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</si>
  <si>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</si>
  <si>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</si>
  <si>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</si>
  <si>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</si>
  <si>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</si>
  <si>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</si>
  <si>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</si>
  <si>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</si>
  <si>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</si>
  <si>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</si>
  <si>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</si>
  <si>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</si>
  <si>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</si>
  <si>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</si>
  <si>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</si>
  <si>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</si>
  <si>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</si>
  <si>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</si>
  <si>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</si>
  <si>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</si>
  <si>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</si>
  <si>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</si>
  <si>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</si>
  <si>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</si>
  <si>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</si>
  <si>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</si>
  <si>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</si>
  <si>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</si>
  <si>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</si>
  <si>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</si>
  <si>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</si>
  <si>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</si>
  <si>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</si>
  <si>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</si>
  <si>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</si>
  <si>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</si>
  <si>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</si>
  <si>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</si>
  <si>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</si>
  <si>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</si>
  <si>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</si>
  <si>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</si>
  <si>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</si>
  <si>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</si>
  <si>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</si>
  <si>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</si>
  <si>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</si>
  <si>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</si>
  <si>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</si>
  <si>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</si>
  <si>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</si>
  <si>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</si>
  <si>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</si>
  <si>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</si>
  <si>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</si>
  <si>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</si>
  <si>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</si>
  <si>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</si>
  <si>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</si>
  <si>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</si>
  <si>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</si>
  <si>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</si>
  <si>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</si>
  <si>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</si>
  <si>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</si>
  <si>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</si>
  <si>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</si>
  <si>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</si>
  <si>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</si>
  <si>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</si>
  <si>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</si>
  <si>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</si>
  <si>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</si>
  <si>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</si>
  <si>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</si>
  <si>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</si>
  <si>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</si>
  <si>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</si>
  <si>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</si>
  <si>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</si>
  <si>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</si>
  <si>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</si>
  <si>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</si>
  <si>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</si>
  <si>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</si>
  <si>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</si>
  <si>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</si>
  <si>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</si>
  <si>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</si>
  <si>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</si>
  <si>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</si>
  <si>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</si>
  <si>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</si>
  <si>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</si>
  <si>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</si>
  <si>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</si>
  <si>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</si>
  <si>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</si>
  <si>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</si>
  <si>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</si>
  <si>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</si>
  <si>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</si>
  <si>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</si>
  <si>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</si>
  <si>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</si>
  <si>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</si>
  <si>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</si>
  <si>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</si>
  <si>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</si>
  <si>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</si>
  <si>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</si>
  <si>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</si>
  <si>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</si>
  <si>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</si>
  <si>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</si>
  <si>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</si>
  <si>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</si>
  <si>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</si>
  <si>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</si>
  <si>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</si>
  <si>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</si>
  <si>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</si>
  <si>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</si>
  <si>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</si>
  <si>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</si>
  <si>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</si>
  <si>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</si>
  <si>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</si>
  <si>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</si>
  <si>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</si>
  <si>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</si>
  <si>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</si>
  <si>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</si>
  <si>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</si>
  <si>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</si>
  <si>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</si>
  <si>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</si>
  <si>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</si>
  <si>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</si>
  <si>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</si>
  <si>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</si>
  <si>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</si>
  <si>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</si>
  <si>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</si>
  <si>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</si>
  <si>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</si>
  <si>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</si>
  <si>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</si>
  <si>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</si>
  <si>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</si>
  <si>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</si>
  <si>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</si>
  <si>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</si>
  <si>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</si>
  <si>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</si>
  <si>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</si>
  <si>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</si>
  <si>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</si>
  <si>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</si>
  <si>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</si>
  <si>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</si>
  <si>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</si>
  <si>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</si>
  <si>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</si>
  <si>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</si>
  <si>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</si>
  <si>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</si>
  <si>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</si>
  <si>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</si>
  <si>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</si>
  <si>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</si>
  <si>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</si>
  <si>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</si>
  <si>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</si>
  <si>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</si>
  <si>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</si>
  <si>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</si>
  <si>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</si>
  <si>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</si>
  <si>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</si>
  <si>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</si>
  <si>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</si>
  <si>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</si>
  <si>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</si>
  <si>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</si>
  <si>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</si>
  <si>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</si>
  <si>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</si>
  <si>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</si>
  <si>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</si>
  <si>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</si>
  <si>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</si>
  <si>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</si>
  <si>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</si>
  <si>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</si>
  <si>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</si>
  <si>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</si>
  <si>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</si>
  <si>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</si>
  <si>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</si>
  <si>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</si>
  <si>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</si>
  <si>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</si>
  <si>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</si>
  <si>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</si>
  <si>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</si>
  <si>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</si>
  <si>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</si>
  <si>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</si>
  <si>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</si>
  <si>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</si>
  <si>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</si>
  <si>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</si>
  <si>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</si>
  <si>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</si>
  <si>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</si>
  <si>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</si>
  <si>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</si>
  <si>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</si>
  <si>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</si>
  <si>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</si>
  <si>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</si>
  <si>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</si>
  <si>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</si>
  <si>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</si>
  <si>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</si>
  <si>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</si>
  <si>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</si>
  <si>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</si>
  <si>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</si>
  <si>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</si>
  <si>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</si>
  <si>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</si>
  <si>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</si>
  <si>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</si>
  <si>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</si>
  <si>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</si>
  <si>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</si>
  <si>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</si>
  <si>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</si>
  <si>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</si>
  <si>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</si>
  <si>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</si>
  <si>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</si>
  <si>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</si>
  <si>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</si>
  <si>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</si>
  <si>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</si>
  <si>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</si>
  <si>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</si>
  <si>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</si>
  <si>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</si>
  <si>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</si>
  <si>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</si>
  <si>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</si>
  <si>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</si>
  <si>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</si>
  <si>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</si>
  <si>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</si>
  <si>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</si>
  <si>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</si>
  <si>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</si>
  <si>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</si>
  <si>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</si>
  <si>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</si>
  <si>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</si>
  <si>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</si>
  <si>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</si>
  <si>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</si>
  <si>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</si>
  <si>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</si>
  <si>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</si>
  <si>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</si>
  <si>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</si>
  <si>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</si>
  <si>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</si>
  <si>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</si>
  <si>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</si>
  <si>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</si>
  <si>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</si>
  <si>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</si>
  <si>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</si>
  <si>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</si>
  <si>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</si>
  <si>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</si>
  <si>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</si>
  <si>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</si>
  <si>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</si>
  <si>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</si>
  <si>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</si>
  <si>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</si>
  <si>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</si>
  <si>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</si>
  <si>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</si>
  <si>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</si>
  <si>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</si>
  <si>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</si>
  <si>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</si>
  <si>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</si>
  <si>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</si>
  <si>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</si>
  <si>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</si>
  <si>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</si>
  <si>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</si>
  <si>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</si>
  <si>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</si>
  <si>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</si>
  <si>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</si>
  <si>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</si>
  <si>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</si>
  <si>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</si>
  <si>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</si>
  <si>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</si>
  <si>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</si>
  <si>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</si>
  <si>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</si>
  <si>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</si>
  <si>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</si>
  <si>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</si>
  <si>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</si>
  <si>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</si>
  <si>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</si>
  <si>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</si>
  <si>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</si>
  <si>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</si>
  <si>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</si>
  <si>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</si>
  <si>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</si>
  <si>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</si>
  <si>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</si>
  <si>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</si>
  <si>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</si>
  <si>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</si>
  <si>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</si>
  <si>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</si>
  <si>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</si>
  <si>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</si>
  <si>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</si>
  <si>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</si>
  <si>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</si>
  <si>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</si>
  <si>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</si>
  <si>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</si>
  <si>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</si>
  <si>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</si>
  <si>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</si>
  <si>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</si>
  <si>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</si>
  <si>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</si>
  <si>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</si>
  <si>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</si>
  <si>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</si>
  <si>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</si>
  <si>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</si>
  <si>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</si>
  <si>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</si>
  <si>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</si>
  <si>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</si>
  <si>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</si>
  <si>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</si>
  <si>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</si>
  <si>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</si>
  <si>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</si>
  <si>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</si>
  <si>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</si>
  <si>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</si>
  <si>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</si>
  <si>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</si>
  <si>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</si>
  <si>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</si>
  <si>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</si>
  <si>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</si>
  <si>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</si>
  <si>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</si>
  <si>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</si>
  <si>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</si>
  <si>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</si>
  <si>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</si>
  <si>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</si>
  <si>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</si>
  <si>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</si>
  <si>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</si>
  <si>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</si>
  <si>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</si>
  <si>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</si>
  <si>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</si>
  <si>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</si>
  <si>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</si>
  <si>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</si>
  <si>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</si>
  <si>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</si>
  <si>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</si>
  <si>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</si>
  <si>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</si>
  <si>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</si>
  <si>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</si>
  <si>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</si>
  <si>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</si>
  <si>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</si>
  <si>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</si>
  <si>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</si>
  <si>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</si>
  <si>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</si>
  <si>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</si>
  <si>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</si>
  <si>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</si>
  <si>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</si>
  <si>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</si>
  <si>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</si>
  <si>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</si>
  <si>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</si>
  <si>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</si>
  <si>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</si>
  <si>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</si>
  <si>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</si>
  <si>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</si>
  <si>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</si>
  <si>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</si>
  <si>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</si>
  <si>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</si>
  <si>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</si>
  <si>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</si>
  <si>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</si>
  <si>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</si>
  <si>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</si>
  <si>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</si>
  <si>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</si>
  <si>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</si>
  <si>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</si>
  <si>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</si>
  <si>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</si>
  <si>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</si>
  <si>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</si>
  <si>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</si>
  <si>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</si>
  <si>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</si>
  <si>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</si>
  <si>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</si>
  <si>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</si>
  <si>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</si>
  <si>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</si>
  <si>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</si>
  <si>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</si>
  <si>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</si>
  <si>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</si>
  <si>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</si>
  <si>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</si>
  <si>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</si>
  <si>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</si>
  <si>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</si>
  <si>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</si>
  <si>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</si>
  <si>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</si>
  <si>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</si>
  <si>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</si>
  <si>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</si>
  <si>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</si>
  <si>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</si>
  <si>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</si>
  <si>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</si>
  <si>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</si>
  <si>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</si>
  <si>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</si>
  <si>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</si>
  <si>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</si>
  <si>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</si>
  <si>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</si>
  <si>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</si>
  <si>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</si>
  <si>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</si>
  <si>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</si>
  <si>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</si>
  <si>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</si>
  <si>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</si>
  <si>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</si>
  <si>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</si>
  <si>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</si>
  <si>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</si>
  <si>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</si>
  <si>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</si>
  <si>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</si>
  <si>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</si>
  <si>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</si>
  <si>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</si>
  <si>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</si>
  <si>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</si>
  <si>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</si>
  <si>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</si>
  <si>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</si>
  <si>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</si>
  <si>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</si>
  <si>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</si>
  <si>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</si>
  <si>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</si>
  <si>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</si>
  <si>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</si>
  <si>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</si>
  <si>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</si>
  <si>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</si>
  <si>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</si>
  <si>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</si>
  <si>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</si>
  <si>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</si>
  <si>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</si>
  <si>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</si>
  <si>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</si>
  <si>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</si>
  <si>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</si>
  <si>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</si>
  <si>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</si>
  <si>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</si>
  <si>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</si>
  <si>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</si>
  <si>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</si>
  <si>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</si>
  <si>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</si>
  <si>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</si>
  <si>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</si>
  <si>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</si>
  <si>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</si>
  <si>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</si>
  <si>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</si>
  <si>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</si>
  <si>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</si>
  <si>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</si>
  <si>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</si>
  <si>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</si>
  <si>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</si>
  <si>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</si>
  <si>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</si>
  <si>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</si>
  <si>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</si>
  <si>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</si>
  <si>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</si>
  <si>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</si>
  <si>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</si>
  <si>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</si>
  <si>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</si>
  <si>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</si>
  <si>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</si>
  <si>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</si>
  <si>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</si>
  <si>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</si>
  <si>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</si>
  <si>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</si>
  <si>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</si>
  <si>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</si>
  <si>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</si>
  <si>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</si>
  <si>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</si>
  <si>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</si>
  <si>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</si>
  <si>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</si>
  <si>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</si>
  <si>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</si>
  <si>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</si>
  <si>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</si>
  <si>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</si>
  <si>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</si>
  <si>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</si>
  <si>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</si>
  <si>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</si>
  <si>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</si>
  <si>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</si>
  <si>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</si>
  <si>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</si>
  <si>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</si>
  <si>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</si>
  <si>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</si>
  <si>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</si>
  <si>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</si>
  <si>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</si>
  <si>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</si>
  <si>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</si>
  <si>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</si>
  <si>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</si>
  <si>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</si>
  <si>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</si>
  <si>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</si>
  <si>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</si>
  <si>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</si>
  <si>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</si>
  <si>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</si>
  <si>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</si>
  <si>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</si>
  <si>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</si>
  <si>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</si>
  <si>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</si>
  <si>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</si>
  <si>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</si>
  <si>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</si>
  <si>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</si>
  <si>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</si>
  <si>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</si>
  <si>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</si>
  <si>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</si>
  <si>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</si>
  <si>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</si>
  <si>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</si>
  <si>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</si>
  <si>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</si>
  <si>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</si>
  <si>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</si>
  <si>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</si>
  <si>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</si>
  <si>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</si>
  <si>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</si>
  <si>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</si>
  <si>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</si>
  <si>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</si>
  <si>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</si>
  <si>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</si>
  <si>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</si>
  <si>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</si>
  <si>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</si>
  <si>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</si>
  <si>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</si>
  <si>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</si>
  <si>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</si>
  <si>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</si>
  <si>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</si>
  <si>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</si>
  <si>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</si>
  <si>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</si>
  <si>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</si>
  <si>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</si>
  <si>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</si>
  <si>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</si>
  <si>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</si>
  <si>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</si>
  <si>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</si>
  <si>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</si>
  <si>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</si>
  <si>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</si>
  <si>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</si>
  <si>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</si>
  <si>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</si>
  <si>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</si>
  <si>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</si>
  <si>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</si>
  <si>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</si>
  <si>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</si>
  <si>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</si>
  <si>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</si>
  <si>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</si>
  <si>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</si>
  <si>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</si>
  <si>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</si>
  <si>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</si>
  <si>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</si>
  <si>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</si>
  <si>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</si>
  <si>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</si>
  <si>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</si>
  <si>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</si>
  <si>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</si>
  <si>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</si>
  <si>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</si>
  <si>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</si>
  <si>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</si>
  <si>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</si>
  <si>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</si>
  <si>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</si>
  <si>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</si>
  <si>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</si>
  <si>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</si>
  <si>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</si>
  <si>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</si>
  <si>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</si>
  <si>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</si>
  <si>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</si>
  <si>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</si>
  <si>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</si>
  <si>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</si>
  <si>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</si>
  <si>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</si>
  <si>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</si>
  <si>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</si>
  <si>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</si>
  <si>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</si>
  <si>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</si>
  <si>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</si>
  <si>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</si>
  <si>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</si>
  <si>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</si>
  <si>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</si>
  <si>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</si>
  <si>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</si>
  <si>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</si>
  <si>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</si>
  <si>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</si>
  <si>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</si>
  <si>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</si>
  <si>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</si>
  <si>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</si>
  <si>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</si>
  <si>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</si>
  <si>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</si>
  <si>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</si>
  <si>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</si>
  <si>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</si>
  <si>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</si>
  <si>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</si>
  <si>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</si>
  <si>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</si>
  <si>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</si>
  <si>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</si>
  <si>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</si>
  <si>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</si>
  <si>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</si>
  <si>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</si>
  <si>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</si>
  <si>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</si>
  <si>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</si>
  <si>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</si>
  <si>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</si>
  <si>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</si>
  <si>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</si>
  <si>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</si>
  <si>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</si>
  <si>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</si>
  <si>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</si>
  <si>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</si>
  <si>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</si>
  <si>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</si>
  <si>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</si>
  <si>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</si>
  <si>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</si>
  <si>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</si>
  <si>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</si>
  <si>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</si>
  <si>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</si>
  <si>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</si>
  <si>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</si>
  <si>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</si>
  <si>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</si>
  <si>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</si>
  <si>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</si>
  <si>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</si>
  <si>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</si>
  <si>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</si>
  <si>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</si>
  <si>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</si>
  <si>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</si>
  <si>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</si>
  <si>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</si>
  <si>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</si>
  <si>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</si>
  <si>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</si>
  <si>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</si>
  <si>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</si>
  <si>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</si>
  <si>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</si>
  <si>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</si>
  <si>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</si>
  <si>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</si>
  <si>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</si>
  <si>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</si>
  <si>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</si>
  <si>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</si>
  <si>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</si>
  <si>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</si>
  <si>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</si>
  <si>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</si>
  <si>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</si>
  <si>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</si>
  <si>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</si>
  <si>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</si>
  <si>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</si>
  <si>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</si>
  <si>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</si>
  <si>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</si>
  <si>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</si>
  <si>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</si>
  <si>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</si>
  <si>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</si>
  <si>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</si>
  <si>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</si>
  <si>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</si>
  <si>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</si>
  <si>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</si>
  <si>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</si>
  <si>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</si>
  <si>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</si>
  <si>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</si>
  <si>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</si>
  <si>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</si>
  <si>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</si>
  <si>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</si>
  <si>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</si>
  <si>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</si>
  <si>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</si>
  <si>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</si>
  <si>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</si>
  <si>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</si>
  <si>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</si>
  <si>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</si>
  <si>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</si>
  <si>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</si>
  <si>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</si>
  <si>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</si>
  <si>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</si>
  <si>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</si>
  <si>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</si>
  <si>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</si>
  <si>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</si>
  <si>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</si>
  <si>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</si>
  <si>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</si>
  <si>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</si>
  <si>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</si>
  <si>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</si>
  <si>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</si>
  <si>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</si>
  <si>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</si>
  <si>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</si>
  <si>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</si>
  <si>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</si>
  <si>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</si>
  <si>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</si>
  <si>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</si>
  <si>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</si>
  <si>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</si>
  <si>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</si>
  <si>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</si>
  <si>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</si>
  <si>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</si>
  <si>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</si>
  <si>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</si>
  <si>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</si>
  <si>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</si>
  <si>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</si>
  <si>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</si>
  <si>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</si>
  <si>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</si>
  <si>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</si>
  <si>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</si>
  <si>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</si>
  <si>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</si>
  <si>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</si>
  <si>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</si>
  <si>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</si>
  <si>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</si>
  <si>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</si>
  <si>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</si>
  <si>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</si>
  <si>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</si>
  <si>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</si>
  <si>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</si>
  <si>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</si>
  <si>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</si>
  <si>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</si>
  <si>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</si>
  <si>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</si>
  <si>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</si>
  <si>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</si>
  <si>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</si>
  <si>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</si>
  <si>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</si>
  <si>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</si>
  <si>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</si>
  <si>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</si>
  <si>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</si>
  <si>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</si>
  <si>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</si>
  <si>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</si>
  <si>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</si>
  <si>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</si>
  <si>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</si>
  <si>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</si>
  <si>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</si>
  <si>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</si>
  <si>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</si>
  <si>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</si>
  <si>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</si>
  <si>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</si>
  <si>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</si>
  <si>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</si>
  <si>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</si>
  <si>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</si>
  <si>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</si>
  <si>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</si>
  <si>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</si>
  <si>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</si>
  <si>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</si>
  <si>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</si>
  <si>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</si>
  <si>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</si>
  <si>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</si>
  <si>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</si>
  <si>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</si>
  <si>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</si>
  <si>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</si>
  <si>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</si>
  <si>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</si>
  <si>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</si>
  <si>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</si>
  <si>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</si>
  <si>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</si>
  <si>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</si>
  <si>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</si>
  <si>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</si>
  <si>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</si>
  <si>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</si>
  <si>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</si>
  <si>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</si>
  <si>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</si>
  <si>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</si>
  <si>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</si>
  <si>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</si>
  <si>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</si>
  <si>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</si>
  <si>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</si>
  <si>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</si>
  <si>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</si>
  <si>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</si>
  <si>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</si>
  <si>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</si>
  <si>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</si>
  <si>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</si>
  <si>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</si>
  <si>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</si>
  <si>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</si>
  <si>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</si>
  <si>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</si>
  <si>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</si>
  <si>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</si>
  <si>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</si>
  <si>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</si>
  <si>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</si>
  <si>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</si>
  <si>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</si>
  <si>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</si>
  <si>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</si>
  <si>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</si>
  <si>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</si>
  <si>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</si>
  <si>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</si>
  <si>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</si>
  <si>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</si>
  <si>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</si>
  <si>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</si>
  <si>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</si>
  <si>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</si>
  <si>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</si>
  <si>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</si>
  <si>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</si>
  <si>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</si>
  <si>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</si>
  <si>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</si>
  <si>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</si>
  <si>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</si>
  <si>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</si>
  <si>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</si>
  <si>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</si>
  <si>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</si>
  <si>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</si>
  <si>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</si>
  <si>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</si>
  <si>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</si>
  <si>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</si>
  <si>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</si>
  <si>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</si>
  <si>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</si>
  <si>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</si>
  <si>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</si>
  <si>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</si>
  <si>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</si>
  <si>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</si>
  <si>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</si>
  <si>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</si>
  <si>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</si>
  <si>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</si>
  <si>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</si>
  <si>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</si>
  <si>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</si>
  <si>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</si>
  <si>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</si>
  <si>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</si>
  <si>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</si>
  <si>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</si>
  <si>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</si>
  <si>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</si>
  <si>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</si>
  <si>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</si>
  <si>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</si>
  <si>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</si>
  <si>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</si>
  <si>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</si>
  <si>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</si>
  <si>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</si>
  <si>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</si>
  <si>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</si>
  <si>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</si>
  <si>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</si>
  <si>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</si>
  <si>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</si>
  <si>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</si>
  <si>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</si>
  <si>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</si>
  <si>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</si>
  <si>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</si>
  <si>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</si>
  <si>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</si>
  <si>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</si>
  <si>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</si>
  <si>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</si>
  <si>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</si>
  <si>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</si>
  <si>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</si>
  <si>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</si>
  <si>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</si>
  <si>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</si>
  <si>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</si>
  <si>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</si>
  <si>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</si>
  <si>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</si>
  <si>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</si>
  <si>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</si>
  <si>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</si>
  <si>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</si>
  <si>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</si>
  <si>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</si>
  <si>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</si>
  <si>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</si>
  <si>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</si>
  <si>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</si>
  <si>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</si>
  <si>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</si>
  <si>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</si>
  <si>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</si>
  <si>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</si>
  <si>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</si>
  <si>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</si>
  <si>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</si>
  <si>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</si>
  <si>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</si>
  <si>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</si>
  <si>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</si>
  <si>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</si>
  <si>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</si>
  <si>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</si>
  <si>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</si>
  <si>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</si>
  <si>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</si>
  <si>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</si>
  <si>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</si>
  <si>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</si>
  <si>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</si>
  <si>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</si>
  <si>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</si>
  <si>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</si>
  <si>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</si>
  <si>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</si>
  <si>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</si>
  <si>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</si>
  <si>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</si>
  <si>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</si>
  <si>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</si>
  <si>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</si>
  <si>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</si>
  <si>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</si>
  <si>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</si>
  <si>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</si>
  <si>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</si>
  <si>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</si>
  <si>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</si>
  <si>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</si>
  <si>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</si>
  <si>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</si>
  <si>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</si>
  <si>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</si>
  <si>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</si>
  <si>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</si>
  <si>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</si>
  <si>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</si>
  <si>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</si>
  <si>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</si>
  <si>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</si>
  <si>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</si>
  <si>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</si>
  <si>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</si>
  <si>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</si>
  <si>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</si>
  <si>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</si>
  <si>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</si>
  <si>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</si>
  <si>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</si>
  <si>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</si>
  <si>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</si>
  <si>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</si>
  <si>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</si>
  <si>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</si>
  <si>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</si>
  <si>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</si>
  <si>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</si>
  <si>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</si>
  <si>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</si>
  <si>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</si>
  <si>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</si>
  <si>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</si>
  <si>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</si>
  <si>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</si>
  <si>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</si>
  <si>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</si>
  <si>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</si>
  <si>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</si>
  <si>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</si>
  <si>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</si>
  <si>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</si>
  <si>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</si>
  <si>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</si>
  <si>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</si>
  <si>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</si>
  <si>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</si>
  <si>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</si>
  <si>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</si>
  <si>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</si>
  <si>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</si>
  <si>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</si>
  <si>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</si>
  <si>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</si>
  <si>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</si>
  <si>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</si>
  <si>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</si>
  <si>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</si>
  <si>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</si>
  <si>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</si>
  <si>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</si>
  <si>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</si>
  <si>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</si>
  <si>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</si>
  <si>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</si>
  <si>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</si>
  <si>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</si>
  <si>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</si>
  <si>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</si>
  <si>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</si>
  <si>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</si>
  <si>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</si>
  <si>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</si>
  <si>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</si>
  <si>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</si>
  <si>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</si>
  <si>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</si>
  <si>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</si>
  <si>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</si>
  <si>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</si>
  <si>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</si>
  <si>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</si>
  <si>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</si>
  <si>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</si>
  <si>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</si>
  <si>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</si>
  <si>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</si>
  <si>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</si>
  <si>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</si>
  <si>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</si>
  <si>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</si>
  <si>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</si>
  <si>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</si>
  <si>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</si>
  <si>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</si>
  <si>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</si>
  <si>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</si>
  <si>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</si>
  <si>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</si>
  <si>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</si>
  <si>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</si>
  <si>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</si>
  <si>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</si>
  <si>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</si>
  <si>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</si>
  <si>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</si>
  <si>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</si>
  <si>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</si>
  <si>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</si>
  <si>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</si>
  <si>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</si>
  <si>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</si>
  <si>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</si>
  <si>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</si>
  <si>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</si>
  <si>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</si>
  <si>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</si>
  <si>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</si>
  <si>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</si>
  <si>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</si>
  <si>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</si>
  <si>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</si>
  <si>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</si>
  <si>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</si>
  <si>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</si>
  <si>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</si>
  <si>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</si>
  <si>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</si>
  <si>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</si>
  <si>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</si>
  <si>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</si>
  <si>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</si>
  <si>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</si>
  <si>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</si>
  <si>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</si>
  <si>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</si>
  <si>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</si>
  <si>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</si>
  <si>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</si>
  <si>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</si>
  <si>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</si>
  <si>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</si>
  <si>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</si>
  <si>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</si>
  <si>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</si>
  <si>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</si>
  <si>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</si>
  <si>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</si>
  <si>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</si>
  <si>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</si>
  <si>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</si>
  <si>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</si>
  <si>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</si>
  <si>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</si>
  <si>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</si>
  <si>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</si>
  <si>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</si>
  <si>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</si>
  <si>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</si>
  <si>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</si>
  <si>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</si>
  <si>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</si>
  <si>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</si>
  <si>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</si>
  <si>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</si>
  <si>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</si>
  <si>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</si>
  <si>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</si>
  <si>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</si>
  <si>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</si>
  <si>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</si>
  <si>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</si>
  <si>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</si>
  <si>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</si>
  <si>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</si>
  <si>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</si>
  <si>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</si>
  <si>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</si>
  <si>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</si>
  <si>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</si>
  <si>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</si>
  <si>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</si>
  <si>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</si>
  <si>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</si>
  <si>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</si>
  <si>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</si>
  <si>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</si>
  <si>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</si>
  <si>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</si>
  <si>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</si>
  <si>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</si>
  <si>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</si>
  <si>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</si>
  <si>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</si>
  <si>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</si>
  <si>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</si>
  <si>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</si>
  <si>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</si>
  <si>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</si>
  <si>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</si>
  <si>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</si>
  <si>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</si>
  <si>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</si>
  <si>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</si>
  <si>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</si>
  <si>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</si>
  <si>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</si>
  <si>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</si>
  <si>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</si>
  <si>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</si>
  <si>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</si>
  <si>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</si>
  <si>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</si>
  <si>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</si>
  <si>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</si>
  <si>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</si>
  <si>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</si>
  <si>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</si>
  <si>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</si>
  <si>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</si>
  <si>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</si>
  <si>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</si>
  <si>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</si>
  <si>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</si>
  <si>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</si>
  <si>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</si>
  <si>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</si>
  <si>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</si>
  <si>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</si>
  <si>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</si>
  <si>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</si>
  <si>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</si>
  <si>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</si>
  <si>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</si>
  <si>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</si>
  <si>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</si>
  <si>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</si>
  <si>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</si>
  <si>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</si>
  <si>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</si>
  <si>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</si>
  <si>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</si>
  <si>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</si>
  <si>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</si>
  <si>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</si>
  <si>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</si>
  <si>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</si>
  <si>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</si>
  <si>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</si>
  <si>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</si>
  <si>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</si>
  <si>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</si>
  <si>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</si>
  <si>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</si>
  <si>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</si>
  <si>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</si>
  <si>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</si>
  <si>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</si>
  <si>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</si>
  <si>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</si>
  <si>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</si>
  <si>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</si>
  <si>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</si>
  <si>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</si>
  <si>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</si>
  <si>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</si>
  <si>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</si>
  <si>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</si>
  <si>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</si>
  <si>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</si>
  <si>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</si>
  <si>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</si>
  <si>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</si>
  <si>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</si>
  <si>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</si>
  <si>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</si>
  <si>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</si>
  <si>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</si>
  <si>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</si>
  <si>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</si>
  <si>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</si>
  <si>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</si>
  <si>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</si>
  <si>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</si>
  <si>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</si>
  <si>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</si>
  <si>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</si>
  <si>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</si>
  <si>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</si>
  <si>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</si>
  <si>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</si>
  <si>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</si>
  <si>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</si>
  <si>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</si>
  <si>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</si>
  <si>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</si>
  <si>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</si>
  <si>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</si>
  <si>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</si>
  <si>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</si>
  <si>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</si>
  <si>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</si>
  <si>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</si>
  <si>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</si>
  <si>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</si>
  <si>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</si>
  <si>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</si>
  <si>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</si>
  <si>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</si>
  <si>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</si>
  <si>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</si>
  <si>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</si>
  <si>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</si>
  <si>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</si>
  <si>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</si>
  <si>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</si>
  <si>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</si>
  <si>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</si>
  <si>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</si>
  <si>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</si>
  <si>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</si>
  <si>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</si>
  <si>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</si>
  <si>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</si>
  <si>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</si>
  <si>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</si>
  <si>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</si>
  <si>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</si>
  <si>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</si>
  <si>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</si>
  <si>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</si>
  <si>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</si>
  <si>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</si>
  <si>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</si>
  <si>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</si>
  <si>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</si>
  <si>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</si>
  <si>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</si>
  <si>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</si>
  <si>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</si>
  <si>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</si>
  <si>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</si>
  <si>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</si>
  <si>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</si>
  <si>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</si>
  <si>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</si>
  <si>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</si>
  <si>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</si>
  <si>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</si>
  <si>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</si>
  <si>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</si>
  <si>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</si>
  <si>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</si>
  <si>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</si>
  <si>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</si>
  <si>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</si>
  <si>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</si>
  <si>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</si>
  <si>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</si>
  <si>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</si>
  <si>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</si>
  <si>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</si>
  <si>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</si>
  <si>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</si>
  <si>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</si>
  <si>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</si>
  <si>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</si>
  <si>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</si>
  <si>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</si>
  <si>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</si>
  <si>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</si>
  <si>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</si>
  <si>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</si>
  <si>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</si>
  <si>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</si>
  <si>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</si>
  <si>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</si>
  <si>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</si>
  <si>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</si>
  <si>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</si>
  <si>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</si>
  <si>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</si>
  <si>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</si>
  <si>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</si>
  <si>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</si>
  <si>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</si>
  <si>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</si>
  <si>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</si>
  <si>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</si>
  <si>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</si>
  <si>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</si>
  <si>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</si>
  <si>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</si>
  <si>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</si>
  <si>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</si>
  <si>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</si>
  <si>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</si>
  <si>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</si>
  <si>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</si>
  <si>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</si>
  <si>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</si>
  <si>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</si>
  <si>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</si>
  <si>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</si>
  <si>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</si>
  <si>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</si>
  <si>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</si>
  <si>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</si>
  <si>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</si>
  <si>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</si>
  <si>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</si>
  <si>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</si>
  <si>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</si>
  <si>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</si>
  <si>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</si>
  <si>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</si>
  <si>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</si>
  <si>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</si>
  <si>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</si>
  <si>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</si>
  <si>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</si>
  <si>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</si>
  <si>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</si>
  <si>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</si>
  <si>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</si>
  <si>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</si>
  <si>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</si>
  <si>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</si>
  <si>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</si>
  <si>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</si>
  <si>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</si>
  <si>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</si>
  <si>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</si>
  <si>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</si>
  <si>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</si>
  <si>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</si>
  <si>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</si>
  <si>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</si>
  <si>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</si>
  <si>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</si>
  <si>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</si>
  <si>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</si>
  <si>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</si>
  <si>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</si>
  <si>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</si>
  <si>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</si>
  <si>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</si>
  <si>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</si>
  <si>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</si>
  <si>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</si>
  <si>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</si>
  <si>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</si>
  <si>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</si>
  <si>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</si>
  <si>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</si>
  <si>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</si>
  <si>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</si>
  <si>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</si>
  <si>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</si>
  <si>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</si>
  <si>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</si>
  <si>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</si>
  <si>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</si>
  <si>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</si>
  <si>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</si>
  <si>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</si>
  <si>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</si>
  <si>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</si>
  <si>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</si>
  <si>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</si>
  <si>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</si>
  <si>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</si>
  <si>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</si>
  <si>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</si>
  <si>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</si>
  <si>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</si>
  <si>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</si>
  <si>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</si>
  <si>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</si>
  <si>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</si>
  <si>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</si>
  <si>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</si>
  <si>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</si>
  <si>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</si>
  <si>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</si>
  <si>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</si>
  <si>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</si>
  <si>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</si>
  <si>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</si>
  <si>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</si>
  <si>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</si>
  <si>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</si>
  <si>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</si>
  <si>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</si>
  <si>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</si>
  <si>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</si>
  <si>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</si>
  <si>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</si>
  <si>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</si>
  <si>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</si>
  <si>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</si>
  <si>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</si>
  <si>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</si>
  <si>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</si>
  <si>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</si>
  <si>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</si>
  <si>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</si>
  <si>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</si>
  <si>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</si>
  <si>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</si>
  <si>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</si>
  <si>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</si>
  <si>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</si>
  <si>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</si>
  <si>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</si>
  <si>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</si>
  <si>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</si>
  <si>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</si>
  <si>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</si>
  <si>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</si>
  <si>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</si>
  <si>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</si>
  <si>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</si>
  <si>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</si>
  <si>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</si>
  <si>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</si>
  <si>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</si>
  <si>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</si>
  <si>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</si>
  <si>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</si>
  <si>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</si>
  <si>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</si>
  <si>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</si>
  <si>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</si>
  <si>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</si>
  <si>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</si>
  <si>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</si>
  <si>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</si>
  <si>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</si>
  <si>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</si>
  <si>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</si>
  <si>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</si>
  <si>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</si>
  <si>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</si>
  <si>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</si>
  <si>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</si>
  <si>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</si>
  <si>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</si>
  <si>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</si>
  <si>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</si>
  <si>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</si>
  <si>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</si>
  <si>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</si>
  <si>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</si>
  <si>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</si>
  <si>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</si>
  <si>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</si>
  <si>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</si>
  <si>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</si>
  <si>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</si>
  <si>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</si>
  <si>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</si>
  <si>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</si>
  <si>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</si>
  <si>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</si>
  <si>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</si>
  <si>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</si>
  <si>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</si>
  <si>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</si>
  <si>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</si>
  <si>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</si>
  <si>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</si>
  <si>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</si>
  <si>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</si>
  <si>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</si>
  <si>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</si>
  <si>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</si>
  <si>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</si>
  <si>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</si>
  <si>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</si>
  <si>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</si>
  <si>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</si>
  <si>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</si>
  <si>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</si>
  <si>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</si>
  <si>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</si>
  <si>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</si>
  <si>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</si>
  <si>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</si>
  <si>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</si>
  <si>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</si>
  <si>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</si>
  <si>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</si>
  <si>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</si>
  <si>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</si>
  <si>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</si>
  <si>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</si>
  <si>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</si>
  <si>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</si>
  <si>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</si>
  <si>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</si>
  <si>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</si>
  <si>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</si>
  <si>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</si>
  <si>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</si>
  <si>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</si>
  <si>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</si>
  <si>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</si>
  <si>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</si>
  <si>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</si>
  <si>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</si>
  <si>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</si>
  <si>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</si>
  <si>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</si>
  <si>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</si>
  <si>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</si>
  <si>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</si>
  <si>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</si>
  <si>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</si>
  <si>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</si>
  <si>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</si>
  <si>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</si>
  <si>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</si>
  <si>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</si>
  <si>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</si>
  <si>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</si>
  <si>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</si>
  <si>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</si>
  <si>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</si>
  <si>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</si>
  <si>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</si>
  <si>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</si>
  <si>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</si>
  <si>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</si>
  <si>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</si>
  <si>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</si>
  <si>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</si>
  <si>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</si>
  <si>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</si>
  <si>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</si>
  <si>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</si>
  <si>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</si>
  <si>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</si>
  <si>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</si>
  <si>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</si>
  <si>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</si>
  <si>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</si>
  <si>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</si>
  <si>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</si>
  <si>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</si>
  <si>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</si>
  <si>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</si>
  <si>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</si>
  <si>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</si>
  <si>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</si>
  <si>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</si>
  <si>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</si>
  <si>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</si>
  <si>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</si>
  <si>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</si>
  <si>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</si>
  <si>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</si>
  <si>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</si>
  <si>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</si>
  <si>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</si>
  <si>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</si>
  <si>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</si>
  <si>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</si>
  <si>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</si>
  <si>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</si>
  <si>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</si>
  <si>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</si>
  <si>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</si>
  <si>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</si>
  <si>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</si>
  <si>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</si>
  <si>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</si>
  <si>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</si>
  <si>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</si>
  <si>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</si>
  <si>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</si>
  <si>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</si>
  <si>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</si>
  <si>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</si>
  <si>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</si>
  <si>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</si>
  <si>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</si>
  <si>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</si>
  <si>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</si>
  <si>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</si>
  <si>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</si>
  <si>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</si>
  <si>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</si>
  <si>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</si>
  <si>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</si>
  <si>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</si>
  <si>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</si>
  <si>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</si>
  <si>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</si>
  <si>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</si>
  <si>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</si>
  <si>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</si>
  <si>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</si>
  <si>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</si>
  <si>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</si>
  <si>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</si>
  <si>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</si>
  <si>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</si>
  <si>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</si>
  <si>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</si>
  <si>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</si>
  <si>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</si>
  <si>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</si>
  <si>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</si>
  <si>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</si>
  <si>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</si>
  <si>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</si>
  <si>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</si>
  <si>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</si>
  <si>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</si>
  <si>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</si>
  <si>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</si>
  <si>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</si>
  <si>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</si>
  <si>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</si>
  <si>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</si>
  <si>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</si>
  <si>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</si>
  <si>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</si>
  <si>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</si>
  <si>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</si>
  <si>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</si>
  <si>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</si>
  <si>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</si>
  <si>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</si>
  <si>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</si>
  <si>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</si>
  <si>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</si>
  <si>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</si>
  <si>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</si>
  <si>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</si>
  <si>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</si>
  <si>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</si>
  <si>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</si>
  <si>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</si>
  <si>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</si>
  <si>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</si>
  <si>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</si>
  <si>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</si>
  <si>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</si>
  <si>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</si>
  <si>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</si>
  <si>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</si>
  <si>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</si>
  <si>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</si>
  <si>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</si>
  <si>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</si>
  <si>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</si>
  <si>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</si>
  <si>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</si>
  <si>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</si>
  <si>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</si>
  <si>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</si>
  <si>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</si>
  <si>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</si>
  <si>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</si>
  <si>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</si>
  <si>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</si>
  <si>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</si>
  <si>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</si>
  <si>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</si>
  <si>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</si>
  <si>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</si>
  <si>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</si>
  <si>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</si>
  <si>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</si>
  <si>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</si>
  <si>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</si>
  <si>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</si>
  <si>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</si>
  <si>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</si>
  <si>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</si>
  <si>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</si>
  <si>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</si>
  <si>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</si>
  <si>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</si>
  <si>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</si>
  <si>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</si>
  <si>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</si>
  <si>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</si>
  <si>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</si>
  <si>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</si>
  <si>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</si>
  <si>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</si>
  <si>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</si>
  <si>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</si>
  <si>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</si>
  <si>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</si>
  <si>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</si>
  <si>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</si>
  <si>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</si>
  <si>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</si>
  <si>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</si>
  <si>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</si>
  <si>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</si>
  <si>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</si>
  <si>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</si>
  <si>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</si>
  <si>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</si>
  <si>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</si>
  <si>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</si>
  <si>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</si>
  <si>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</si>
  <si>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</si>
  <si>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</si>
  <si>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</si>
  <si>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</si>
  <si>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</si>
  <si>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</si>
  <si>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</si>
  <si>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</si>
  <si>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</si>
  <si>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</si>
  <si>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</si>
  <si>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</si>
  <si>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</si>
  <si>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</si>
  <si>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</si>
  <si>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</si>
  <si>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</si>
  <si>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</si>
  <si>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</si>
  <si>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</si>
  <si>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</si>
  <si>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</si>
  <si>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</si>
  <si>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</si>
  <si>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</si>
  <si>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</si>
  <si>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</si>
  <si>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</si>
  <si>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</si>
  <si>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</si>
  <si>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</si>
  <si>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</si>
  <si>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</si>
  <si>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</si>
  <si>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</si>
  <si>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</si>
  <si>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</si>
  <si>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</si>
  <si>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</si>
  <si>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</si>
  <si>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</si>
  <si>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</si>
  <si>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</si>
  <si>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</si>
  <si>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</si>
  <si>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</si>
  <si>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</si>
  <si>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</si>
  <si>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</si>
  <si>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</si>
  <si>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</si>
  <si>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</si>
  <si>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</si>
  <si>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</si>
  <si>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</si>
  <si>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</si>
  <si>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</si>
  <si>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</si>
  <si>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</si>
  <si>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</si>
  <si>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</si>
  <si>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</si>
  <si>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</si>
  <si>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</si>
  <si>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</si>
  <si>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</si>
  <si>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</si>
  <si>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</si>
  <si>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</si>
  <si>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</si>
  <si>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</si>
  <si>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</si>
  <si>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</si>
  <si>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</si>
  <si>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</si>
  <si>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</si>
  <si>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</si>
  <si>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</si>
  <si>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</si>
  <si>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</si>
  <si>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</si>
  <si>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</si>
  <si>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</si>
  <si>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</si>
  <si>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</si>
  <si>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</si>
  <si>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</si>
  <si>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</si>
  <si>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</si>
  <si>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</si>
  <si>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</si>
  <si>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</si>
  <si>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</si>
  <si>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</si>
  <si>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</si>
  <si>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</si>
  <si>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</si>
  <si>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</si>
  <si>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</si>
  <si>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</si>
  <si>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</si>
  <si>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</si>
  <si>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</si>
  <si>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</si>
  <si>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</si>
  <si>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</si>
  <si>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</si>
  <si>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</si>
  <si>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</si>
  <si>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</si>
  <si>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</si>
  <si>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</si>
  <si>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</si>
  <si>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</si>
  <si>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</si>
  <si>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</si>
  <si>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</si>
  <si>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</si>
  <si>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</si>
  <si>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</si>
  <si>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</si>
  <si>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</si>
  <si>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</si>
  <si>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</si>
  <si>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</si>
  <si>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</si>
  <si>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</si>
  <si>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</si>
  <si>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</si>
  <si>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</si>
  <si>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</si>
  <si>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</si>
  <si>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</si>
  <si>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</si>
  <si>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</si>
  <si>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</si>
  <si>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</si>
  <si>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</si>
  <si>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</si>
  <si>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</si>
  <si>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</si>
  <si>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</si>
  <si>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</si>
  <si>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</si>
  <si>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</si>
  <si>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</si>
  <si>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</si>
  <si>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</si>
  <si>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</si>
  <si>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</si>
  <si>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</si>
  <si>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</si>
  <si>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</si>
  <si>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</si>
  <si>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</si>
  <si>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</si>
  <si>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</si>
  <si>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</si>
  <si>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</si>
  <si>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</si>
  <si>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</si>
  <si>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</si>
  <si>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</si>
  <si>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</si>
  <si>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</si>
  <si>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</si>
  <si>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</si>
  <si>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</si>
  <si>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</si>
  <si>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</si>
  <si>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</si>
  <si>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</si>
  <si>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</si>
  <si>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</si>
  <si>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</si>
  <si>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</si>
  <si>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</si>
  <si>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</si>
  <si>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</si>
  <si>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</si>
  <si>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</si>
  <si>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</si>
  <si>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</si>
  <si>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</si>
  <si>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</si>
  <si>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</si>
  <si>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</si>
  <si>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</si>
  <si>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</si>
  <si>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</si>
  <si>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</si>
  <si>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</si>
  <si>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</si>
  <si>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</si>
  <si>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</si>
  <si>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</si>
  <si>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</si>
  <si>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</si>
  <si>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</si>
  <si>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</si>
  <si>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</si>
  <si>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</si>
  <si>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</si>
  <si>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</si>
  <si>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</si>
  <si>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</si>
  <si>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</si>
  <si>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</si>
  <si>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</si>
  <si>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</si>
  <si>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</si>
  <si>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</si>
  <si>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</si>
  <si>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</si>
  <si>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</si>
  <si>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</si>
  <si>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</si>
  <si>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</si>
  <si>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</si>
  <si>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</si>
  <si>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</si>
  <si>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</si>
  <si>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</si>
  <si>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</si>
  <si>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</si>
  <si>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</si>
  <si>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</si>
  <si>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</si>
  <si>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</si>
  <si>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</si>
  <si>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</si>
  <si>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</si>
  <si>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</si>
  <si>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</si>
  <si>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</si>
  <si>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</si>
  <si>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</si>
  <si>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</si>
  <si>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</si>
  <si>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</si>
  <si>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</si>
  <si>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</si>
  <si>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</si>
  <si>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</si>
  <si>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</si>
  <si>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</si>
  <si>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</si>
  <si>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</si>
  <si>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</si>
  <si>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</si>
  <si>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</si>
  <si>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</si>
  <si>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</si>
  <si>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</si>
  <si>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</si>
  <si>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</si>
  <si>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</si>
  <si>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</si>
  <si>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</si>
  <si>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</si>
  <si>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</si>
  <si>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</si>
  <si>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</si>
  <si>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</si>
  <si>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</si>
  <si>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</si>
  <si>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</si>
  <si>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</si>
  <si>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</si>
  <si>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</si>
  <si>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</si>
  <si>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</si>
  <si>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</si>
  <si>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</si>
  <si>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</si>
  <si>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</si>
  <si>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</si>
  <si>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</si>
  <si>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</si>
  <si>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</si>
  <si>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</si>
  <si>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</si>
  <si>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</si>
  <si>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</si>
  <si>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</si>
  <si>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</si>
  <si>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</si>
  <si>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</si>
  <si>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</si>
  <si>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</si>
  <si>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</si>
  <si>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</si>
  <si>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</si>
  <si>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</si>
  <si>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</si>
  <si>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</si>
  <si>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</si>
  <si>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</si>
  <si>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</si>
  <si>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</si>
  <si>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</si>
  <si>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</si>
  <si>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</si>
  <si>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</si>
  <si>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</si>
  <si>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</si>
  <si>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</si>
  <si>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</si>
  <si>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</si>
  <si>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</si>
  <si>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</si>
  <si>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</si>
  <si>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</si>
  <si>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</si>
  <si>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</si>
  <si>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</si>
  <si>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</si>
  <si>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</si>
  <si>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</si>
  <si>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</si>
  <si>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</si>
  <si>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</si>
  <si>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</si>
  <si>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</si>
  <si>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</si>
  <si>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</si>
  <si>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</si>
  <si>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</si>
  <si>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</si>
  <si>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</si>
  <si>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</si>
  <si>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</si>
  <si>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</si>
  <si>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</si>
  <si>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</si>
  <si>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</si>
  <si>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</si>
  <si>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</si>
  <si>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</si>
  <si>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</si>
  <si>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</si>
  <si>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</si>
  <si>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</si>
  <si>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</si>
  <si>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</si>
  <si>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</si>
  <si>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</si>
  <si>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</si>
  <si>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</si>
  <si>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</si>
  <si>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</si>
  <si>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</si>
  <si>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</si>
  <si>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</si>
  <si>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</si>
  <si>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</si>
  <si>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</si>
  <si>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</si>
  <si>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</si>
  <si>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</si>
  <si>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</si>
  <si>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</si>
  <si>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</si>
  <si>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</si>
  <si>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</si>
  <si>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</si>
  <si>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</si>
  <si>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</si>
  <si>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</si>
  <si>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</si>
  <si>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</si>
  <si>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</si>
  <si>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</si>
  <si>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</si>
  <si>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</si>
  <si>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</si>
  <si>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</si>
  <si>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</si>
  <si>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</si>
  <si>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</si>
  <si>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</si>
  <si>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</si>
  <si>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</si>
  <si>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</si>
  <si>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</si>
  <si>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</si>
  <si>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</si>
  <si>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</si>
  <si>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</si>
  <si>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</si>
  <si>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</si>
  <si>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</si>
  <si>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</si>
  <si>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</si>
  <si>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</si>
  <si>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</si>
  <si>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</si>
  <si>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</si>
  <si>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</si>
  <si>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</si>
  <si>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</si>
  <si>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</si>
  <si>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</si>
  <si>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</si>
  <si>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</si>
  <si>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</si>
  <si>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</si>
  <si>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</si>
  <si>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</si>
  <si>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</si>
  <si>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</si>
  <si>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</si>
  <si>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</si>
  <si>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</si>
  <si>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</si>
  <si>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</si>
  <si>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</si>
  <si>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</si>
  <si>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</si>
  <si>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</si>
  <si>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</si>
  <si>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</si>
  <si>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</si>
  <si>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</si>
  <si>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</si>
  <si>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</si>
  <si>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</si>
  <si>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</si>
  <si>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</si>
  <si>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</si>
  <si>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</si>
  <si>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</si>
  <si>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</si>
  <si>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</si>
  <si>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</si>
  <si>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</si>
  <si>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</si>
  <si>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</si>
  <si>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</si>
  <si>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</si>
  <si>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</si>
  <si>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</si>
  <si>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</si>
  <si>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</si>
  <si>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</si>
  <si>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</si>
  <si>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</si>
  <si>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</si>
  <si>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</si>
  <si>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</si>
  <si>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</si>
  <si>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</si>
  <si>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</si>
  <si>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</si>
  <si>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</si>
  <si>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</si>
  <si>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</si>
  <si>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</si>
  <si>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</si>
  <si>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</si>
  <si>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</si>
  <si>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</si>
  <si>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</si>
  <si>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</si>
  <si>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</si>
  <si>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</si>
  <si>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</si>
  <si>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</si>
  <si>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</si>
  <si>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</si>
  <si>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</si>
  <si>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</si>
  <si>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</si>
  <si>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</si>
  <si>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</si>
  <si>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</si>
  <si>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</si>
  <si>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</si>
  <si>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</si>
  <si>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</si>
  <si>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</si>
  <si>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</si>
  <si>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</si>
  <si>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</si>
  <si>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</si>
  <si>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</si>
  <si>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</si>
  <si>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</si>
  <si>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</si>
  <si>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</si>
  <si>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</si>
  <si>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</si>
  <si>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</si>
  <si>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</si>
  <si>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</si>
  <si>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</si>
  <si>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</si>
  <si>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</si>
  <si>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</si>
  <si>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</si>
  <si>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</si>
  <si>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</si>
  <si>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</si>
  <si>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</si>
  <si>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</si>
  <si>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</si>
  <si>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</si>
  <si>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</si>
  <si>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</si>
  <si>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</si>
  <si>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</si>
  <si>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</si>
  <si>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</si>
  <si>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</si>
  <si>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</si>
  <si>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</si>
  <si>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</si>
  <si>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</si>
  <si>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</si>
  <si>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</si>
  <si>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</si>
  <si>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</si>
  <si>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</si>
  <si>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</si>
  <si>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</si>
  <si>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</si>
  <si>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</si>
  <si>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</si>
  <si>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</si>
  <si>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</si>
  <si>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</si>
  <si>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</si>
  <si>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</si>
  <si>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</si>
  <si>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</si>
  <si>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</si>
  <si>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</si>
  <si>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</si>
  <si>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</si>
  <si>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</si>
  <si>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</si>
  <si>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</si>
  <si>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</si>
  <si>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</si>
  <si>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</si>
  <si>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</si>
  <si>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</si>
  <si>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</si>
  <si>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</si>
  <si>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</si>
  <si>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</si>
  <si>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</si>
  <si>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</si>
  <si>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</si>
  <si>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</si>
  <si>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</si>
  <si>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</si>
  <si>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</si>
  <si>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</si>
  <si>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</si>
  <si>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</si>
  <si>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</si>
  <si>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</si>
  <si>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</si>
  <si>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</si>
  <si>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</si>
  <si>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</si>
  <si>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</si>
  <si>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</si>
  <si>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</si>
  <si>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</si>
  <si>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</si>
  <si>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</si>
  <si>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</si>
  <si>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</si>
  <si>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</si>
  <si>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</si>
  <si>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</si>
  <si>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</si>
  <si>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</si>
  <si>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</si>
  <si>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</si>
  <si>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</si>
  <si>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</si>
  <si>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</si>
  <si>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</si>
  <si>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</si>
  <si>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</si>
  <si>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</si>
  <si>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</si>
  <si>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</si>
  <si>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</si>
  <si>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</si>
  <si>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</si>
  <si>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</si>
  <si>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</si>
  <si>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</si>
  <si>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</si>
  <si>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</si>
  <si>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</si>
  <si>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</si>
  <si>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</si>
  <si>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</si>
  <si>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</si>
  <si>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</si>
  <si>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</si>
  <si>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</si>
  <si>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</si>
  <si>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</si>
  <si>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</si>
  <si>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</si>
  <si>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</si>
  <si>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</si>
  <si>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</si>
  <si>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</si>
  <si>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</si>
  <si>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</si>
  <si>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</si>
  <si>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</si>
  <si>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</si>
  <si>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</si>
  <si>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</si>
  <si>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</si>
  <si>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</si>
  <si>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</si>
  <si>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</si>
  <si>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</si>
  <si>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</si>
  <si>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</si>
  <si>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</si>
  <si>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</si>
  <si>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</si>
  <si>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</si>
  <si>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</si>
  <si>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</si>
  <si>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</si>
  <si>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</si>
  <si>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</si>
  <si>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</si>
  <si>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</si>
  <si>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</si>
  <si>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</si>
  <si>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</si>
  <si>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</si>
  <si>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</si>
  <si>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</si>
  <si>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</si>
  <si>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</si>
  <si>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</si>
  <si>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</si>
  <si>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</si>
  <si>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</si>
  <si>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</si>
  <si>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</si>
  <si>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</si>
  <si>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</si>
  <si>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</si>
  <si>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</si>
  <si>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</si>
  <si>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</si>
  <si>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</si>
  <si>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</si>
  <si>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</si>
  <si>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</si>
  <si>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</si>
  <si>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</si>
  <si>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</si>
  <si>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</si>
  <si>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</si>
  <si>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</si>
  <si>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</si>
  <si>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</si>
  <si>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</si>
  <si>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</si>
  <si>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</si>
  <si>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</si>
  <si>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</si>
  <si>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</si>
  <si>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</si>
  <si>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</si>
  <si>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</si>
  <si>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</si>
  <si>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</si>
  <si>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</si>
  <si>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</si>
  <si>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</si>
  <si>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</si>
  <si>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</si>
  <si>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</si>
  <si>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</si>
  <si>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</si>
  <si>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</si>
  <si>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</si>
  <si>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</si>
  <si>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</si>
  <si>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</si>
  <si>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</si>
  <si>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</si>
  <si>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</si>
  <si>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</si>
  <si>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</si>
  <si>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</si>
  <si>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</si>
  <si>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</si>
  <si>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</si>
  <si>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</si>
  <si>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</si>
  <si>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</si>
  <si>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</si>
  <si>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</si>
  <si>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</si>
  <si>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</si>
  <si>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</si>
  <si>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</si>
  <si>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</si>
  <si>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</si>
  <si>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</si>
  <si>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</si>
  <si>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</si>
  <si>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</si>
  <si>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</si>
  <si>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</si>
  <si>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</si>
  <si>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</si>
  <si>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</si>
  <si>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</si>
  <si>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</si>
  <si>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</si>
  <si>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</si>
  <si>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</si>
  <si>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</si>
  <si>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</si>
  <si>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</si>
  <si>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</si>
  <si>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</si>
  <si>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</si>
  <si>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</si>
  <si>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</si>
  <si>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</si>
  <si>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</si>
  <si>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</si>
  <si>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</si>
  <si>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</si>
  <si>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</si>
  <si>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</si>
  <si>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</si>
  <si>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</si>
  <si>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</si>
  <si>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</si>
  <si>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</si>
  <si>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</si>
  <si>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</si>
  <si>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</si>
  <si>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</si>
  <si>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</si>
  <si>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</si>
  <si>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</si>
  <si>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</si>
  <si>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</si>
  <si>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</si>
  <si>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</si>
  <si>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</si>
  <si>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</si>
  <si>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</si>
  <si>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</si>
  <si>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</si>
  <si>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</si>
  <si>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</si>
  <si>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</si>
  <si>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</si>
  <si>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</si>
  <si>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</si>
  <si>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</si>
  <si>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</si>
  <si>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</si>
  <si>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</si>
  <si>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</si>
  <si>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</si>
  <si>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</si>
  <si>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</si>
  <si>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</si>
  <si>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</si>
  <si>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</si>
  <si>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</si>
  <si>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</si>
  <si>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</si>
  <si>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</si>
  <si>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</si>
  <si>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</si>
  <si>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</si>
  <si>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</si>
  <si>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</si>
  <si>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</si>
  <si>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</si>
  <si>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</si>
  <si>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</si>
  <si>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</si>
  <si>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</si>
  <si>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</si>
  <si>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</si>
  <si>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</si>
  <si>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</si>
  <si>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</si>
  <si>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</si>
  <si>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</si>
  <si>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</si>
  <si>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</si>
  <si>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</si>
  <si>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</si>
  <si>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</si>
  <si>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</si>
  <si>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</si>
  <si>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</si>
  <si>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</si>
  <si>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</si>
  <si>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</si>
  <si>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</si>
  <si>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</si>
  <si>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</si>
  <si>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</si>
  <si>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</si>
  <si>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</si>
  <si>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</si>
  <si>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</si>
  <si>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</si>
  <si>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</si>
  <si>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</si>
  <si>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</si>
  <si>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</si>
  <si>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</si>
  <si>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</si>
  <si>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</si>
  <si>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</si>
  <si>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</si>
  <si>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</si>
  <si>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</si>
  <si>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</si>
  <si>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</si>
  <si>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</si>
  <si>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</si>
  <si>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</si>
  <si>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</si>
  <si>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</si>
  <si>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</si>
  <si>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</si>
  <si>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</si>
  <si>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</si>
  <si>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</si>
  <si>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</si>
  <si>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</si>
  <si>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</si>
  <si>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</si>
  <si>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</si>
  <si>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</si>
  <si>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</si>
  <si>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</si>
  <si>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</si>
  <si>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</si>
  <si>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</si>
  <si>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</si>
  <si>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</si>
  <si>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</si>
  <si>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</si>
  <si>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</si>
  <si>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</si>
  <si>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</si>
  <si>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</si>
  <si>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</si>
  <si>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</si>
  <si>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</si>
  <si>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</si>
  <si>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</si>
  <si>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</si>
  <si>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</si>
  <si>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</si>
  <si>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</si>
  <si>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</si>
  <si>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</si>
  <si>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</si>
  <si>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</si>
  <si>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</si>
  <si>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</si>
  <si>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</si>
  <si>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</si>
  <si>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</si>
  <si>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</si>
  <si>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</si>
  <si>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</si>
  <si>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</si>
  <si>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</si>
  <si>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</si>
  <si>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</si>
  <si>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</si>
  <si>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</si>
  <si>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</si>
  <si>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</si>
  <si>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</si>
  <si>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</si>
  <si>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</si>
  <si>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</si>
  <si>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</si>
  <si>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</si>
  <si>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</si>
  <si>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</si>
  <si>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</si>
  <si>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</si>
  <si>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</si>
  <si>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</si>
  <si>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</si>
  <si>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</si>
  <si>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</si>
  <si>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</si>
  <si>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</si>
  <si>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</si>
  <si>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</si>
  <si>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</si>
  <si>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</si>
  <si>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</si>
  <si>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</si>
  <si>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</si>
  <si>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</si>
  <si>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</si>
  <si>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</si>
  <si>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</si>
  <si>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</si>
  <si>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</si>
  <si>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</si>
  <si>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</si>
  <si>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</si>
  <si>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</si>
  <si>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</si>
  <si>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</si>
  <si>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</si>
  <si>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</si>
  <si>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</si>
  <si>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</si>
  <si>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</si>
  <si>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</si>
  <si>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</si>
  <si>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</si>
  <si>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</si>
  <si>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</si>
  <si>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</si>
  <si>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</si>
  <si>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</si>
  <si>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</si>
  <si>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</si>
  <si>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</si>
  <si>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</si>
  <si>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</si>
  <si>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</si>
  <si>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</si>
  <si>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</si>
  <si>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</si>
  <si>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</si>
  <si>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</si>
  <si>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</si>
  <si>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</si>
  <si>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</si>
  <si>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</si>
  <si>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</si>
  <si>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</si>
  <si>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</si>
  <si>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</si>
  <si>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</si>
  <si>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</si>
  <si>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</si>
  <si>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</si>
  <si>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</si>
  <si>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</si>
  <si>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</si>
  <si>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</si>
  <si>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</si>
  <si>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</si>
  <si>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</si>
  <si>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</si>
  <si>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</si>
  <si>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</si>
  <si>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</si>
  <si>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</si>
  <si>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</si>
  <si>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</si>
  <si>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</si>
  <si>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</si>
  <si>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</si>
  <si>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</si>
  <si>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</si>
  <si>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</si>
  <si>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</si>
  <si>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</si>
  <si>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</si>
  <si>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</si>
  <si>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</si>
  <si>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</si>
  <si>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</si>
  <si>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</si>
  <si>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</si>
  <si>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</si>
  <si>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</si>
  <si>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</si>
  <si>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</si>
  <si>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</si>
  <si>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</si>
  <si>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</si>
  <si>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</si>
  <si>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</si>
  <si>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</si>
  <si>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</si>
  <si>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</si>
  <si>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</si>
  <si>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</si>
  <si>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</si>
  <si>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</si>
  <si>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</si>
  <si>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</si>
  <si>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</si>
  <si>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</si>
  <si>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</si>
  <si>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</si>
  <si>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</si>
  <si>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</si>
  <si>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</si>
  <si>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</si>
  <si>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</si>
  <si>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</si>
  <si>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</si>
  <si>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</si>
  <si>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</si>
  <si>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</si>
  <si>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</si>
  <si>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</si>
  <si>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</si>
  <si>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</si>
  <si>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</si>
  <si>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</si>
  <si>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</si>
  <si>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</si>
  <si>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</si>
  <si>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</si>
  <si>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</si>
  <si>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</si>
  <si>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</si>
  <si>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</si>
  <si>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</si>
  <si>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</si>
  <si>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</si>
  <si>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</si>
  <si>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</si>
  <si>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</si>
  <si>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</si>
  <si>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</si>
  <si>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</si>
  <si>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</si>
  <si>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</si>
  <si>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</si>
  <si>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</si>
  <si>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</si>
  <si>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</si>
  <si>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</si>
  <si>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</si>
  <si>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</si>
  <si>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</si>
  <si>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</si>
  <si>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</si>
  <si>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</si>
  <si>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</si>
  <si>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</si>
  <si>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</si>
  <si>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</si>
  <si>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</si>
  <si>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</si>
  <si>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</si>
  <si>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</si>
  <si>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</si>
  <si>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</si>
  <si>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</si>
  <si>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</si>
  <si>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</si>
  <si>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</si>
  <si>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</si>
  <si>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</si>
  <si>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</si>
  <si>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</si>
  <si>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</si>
  <si>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</si>
  <si>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</si>
  <si>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</si>
  <si>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</si>
  <si>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</si>
  <si>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</si>
  <si>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</si>
  <si>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</si>
  <si>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</si>
  <si>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</si>
  <si>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</si>
  <si>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</si>
  <si>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</si>
  <si>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</si>
  <si>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</si>
  <si>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</si>
  <si>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</si>
  <si>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</si>
  <si>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</si>
  <si>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</si>
  <si>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</si>
  <si>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</si>
  <si>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</si>
  <si>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</si>
  <si>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</si>
  <si>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</si>
  <si>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</si>
  <si>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</si>
  <si>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</si>
  <si>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</si>
  <si>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</si>
  <si>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</si>
  <si>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</si>
  <si>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</si>
  <si>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</si>
  <si>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</si>
  <si>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</si>
  <si>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</si>
  <si>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</si>
  <si>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</si>
  <si>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</si>
  <si>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</si>
  <si>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</si>
  <si>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</si>
  <si>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</si>
  <si>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</si>
  <si>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</si>
  <si>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</si>
  <si>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</si>
  <si>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</si>
  <si>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</si>
  <si>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</si>
  <si>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</si>
  <si>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</si>
  <si>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</si>
  <si>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</si>
  <si>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</si>
  <si>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</si>
  <si>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</si>
  <si>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</si>
  <si>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</si>
  <si>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</si>
  <si>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</si>
  <si>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</si>
  <si>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</si>
  <si>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</si>
  <si>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</si>
  <si>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</si>
  <si>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</si>
  <si>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</si>
  <si>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</si>
  <si>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</si>
  <si>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</si>
  <si>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</si>
  <si>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</si>
  <si>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</si>
  <si>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</si>
  <si>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</si>
  <si>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</si>
  <si>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</si>
  <si>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</si>
  <si>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</si>
  <si>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</si>
  <si>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</si>
  <si>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</si>
  <si>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</si>
  <si>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</si>
  <si>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</si>
  <si>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</si>
  <si>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</si>
  <si>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</si>
  <si>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</si>
  <si>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</si>
  <si>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</si>
  <si>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</si>
  <si>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</si>
  <si>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</si>
  <si>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</si>
  <si>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</si>
  <si>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</si>
  <si>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</si>
  <si>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</si>
  <si>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</si>
  <si>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</si>
  <si>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</si>
  <si>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</si>
  <si>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</si>
  <si>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</si>
  <si>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</si>
  <si>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</si>
  <si>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</si>
  <si>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</si>
  <si>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</si>
  <si>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</si>
  <si>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</si>
  <si>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</si>
  <si>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</si>
  <si>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</si>
  <si>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</si>
  <si>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</si>
  <si>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</si>
  <si>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</si>
  <si>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</si>
  <si>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</si>
  <si>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</si>
  <si>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</si>
  <si>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</si>
  <si>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</si>
  <si>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</si>
  <si>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</si>
  <si>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</si>
  <si>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</si>
  <si>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</si>
  <si>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</si>
  <si>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</si>
  <si>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</si>
  <si>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</si>
  <si>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</si>
  <si>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</si>
  <si>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</si>
  <si>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</si>
  <si>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</si>
  <si>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</si>
  <si>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</si>
  <si>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</si>
  <si>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</si>
  <si>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</si>
  <si>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</si>
  <si>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</si>
  <si>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</si>
  <si>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</si>
  <si>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</si>
  <si>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</si>
  <si>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</si>
  <si>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</si>
  <si>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</si>
  <si>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</si>
  <si>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</si>
  <si>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</si>
  <si>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</si>
  <si>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</si>
  <si>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</si>
  <si>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</si>
  <si>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</si>
  <si>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</si>
  <si>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</si>
  <si>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</si>
  <si>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</si>
  <si>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</si>
  <si>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</si>
  <si>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</si>
  <si>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</si>
  <si>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</si>
  <si>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</si>
  <si>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</si>
  <si>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</si>
  <si>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</si>
  <si>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</si>
  <si>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</si>
  <si>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</si>
  <si>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</si>
  <si>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</si>
  <si>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</si>
  <si>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</si>
  <si>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</si>
  <si>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</si>
  <si>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</si>
  <si>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</si>
  <si>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</si>
  <si>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</si>
  <si>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</si>
  <si>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</si>
  <si>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</si>
  <si>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</si>
  <si>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</si>
  <si>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</si>
  <si>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</si>
  <si>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</si>
  <si>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</si>
  <si>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</si>
  <si>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</si>
  <si>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</si>
  <si>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</si>
  <si>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</si>
  <si>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</si>
  <si>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</si>
  <si>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</si>
  <si>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</si>
  <si>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</si>
  <si>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</si>
  <si>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</si>
  <si>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</si>
  <si>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</si>
  <si>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</si>
  <si>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</si>
  <si>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</si>
  <si>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</si>
  <si>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</si>
  <si>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</si>
  <si>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</si>
  <si>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</si>
  <si>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</si>
  <si>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</si>
  <si>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</si>
  <si>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</si>
  <si>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</si>
  <si>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</si>
  <si>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</si>
  <si>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</si>
  <si>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</si>
  <si>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</si>
  <si>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</si>
  <si>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</si>
  <si>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</si>
  <si>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</si>
  <si>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</si>
  <si>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</si>
  <si>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</si>
  <si>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</si>
  <si>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</si>
  <si>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</si>
  <si>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</si>
  <si>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</si>
  <si>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</si>
  <si>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</si>
  <si>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</si>
  <si>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</si>
  <si>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</si>
  <si>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</si>
  <si>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</si>
  <si>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</si>
  <si>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</si>
  <si>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</si>
  <si>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</si>
  <si>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</si>
  <si>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</si>
  <si>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</si>
  <si>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</si>
  <si>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</si>
  <si>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</si>
  <si>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</si>
  <si>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</si>
  <si>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</si>
  <si>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</si>
  <si>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</si>
  <si>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</si>
  <si>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</si>
  <si>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</si>
  <si>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</si>
  <si>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</si>
  <si>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</si>
  <si>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</si>
  <si>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</si>
  <si>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</si>
  <si>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</si>
  <si>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</si>
  <si>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</si>
  <si>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</si>
  <si>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</si>
  <si>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</si>
  <si>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</si>
  <si>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</si>
  <si>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</si>
  <si>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</si>
  <si>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</si>
  <si>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</si>
  <si>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</si>
  <si>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</si>
  <si>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</si>
  <si>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</si>
  <si>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</si>
  <si>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</si>
  <si>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</si>
  <si>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</si>
  <si>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</si>
  <si>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</si>
  <si>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</si>
  <si>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</si>
  <si>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</si>
  <si>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</si>
  <si>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</si>
  <si>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</si>
  <si>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</si>
  <si>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</si>
  <si>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</si>
  <si>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</si>
  <si>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</si>
  <si>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</si>
  <si>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</si>
  <si>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</si>
  <si>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</si>
  <si>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</si>
  <si>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</si>
  <si>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</si>
  <si>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</si>
  <si>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</si>
  <si>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</si>
  <si>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</si>
  <si>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</si>
  <si>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</si>
  <si>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</si>
  <si>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</si>
  <si>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</si>
  <si>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</si>
  <si>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</si>
  <si>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</si>
  <si>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</si>
  <si>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</si>
  <si>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</si>
  <si>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</si>
  <si>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</si>
  <si>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</si>
  <si>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</si>
  <si>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</si>
  <si>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</si>
  <si>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</si>
  <si>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</si>
  <si>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</si>
  <si>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</si>
  <si>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</si>
  <si>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</si>
  <si>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</si>
  <si>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</si>
  <si>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</si>
  <si>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</si>
  <si>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</si>
  <si>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</si>
  <si>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</si>
  <si>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</si>
  <si>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</si>
  <si>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</si>
  <si>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</si>
  <si>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</si>
  <si>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</si>
  <si>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</si>
  <si>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</si>
  <si>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</si>
  <si>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</si>
  <si>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</si>
  <si>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</si>
  <si>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</si>
  <si>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</si>
  <si>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</si>
  <si>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</si>
  <si>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</si>
  <si>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</si>
  <si>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</si>
  <si>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</si>
  <si>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</si>
  <si>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</si>
  <si>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</si>
  <si>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</si>
  <si>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</si>
  <si>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</si>
  <si>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</si>
  <si>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</si>
  <si>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</si>
  <si>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</si>
  <si>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</si>
  <si>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</si>
  <si>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</si>
  <si>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</si>
  <si>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</si>
  <si>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</si>
  <si>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</si>
  <si>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</si>
  <si>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</si>
  <si>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</si>
  <si>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</si>
  <si>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</si>
  <si>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</si>
  <si>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</si>
  <si>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</si>
  <si>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</si>
  <si>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</si>
  <si>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</si>
  <si>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</si>
  <si>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</si>
  <si>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</si>
  <si>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</si>
  <si>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</si>
  <si>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</si>
  <si>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</si>
  <si>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</si>
  <si>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</si>
  <si>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</si>
  <si>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</si>
  <si>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</si>
  <si>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</si>
  <si>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</si>
  <si>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</si>
  <si>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</si>
  <si>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</si>
  <si>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</si>
  <si>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</si>
  <si>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</si>
  <si>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</si>
  <si>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</si>
  <si>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</si>
  <si>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</si>
  <si>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</si>
  <si>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</si>
  <si>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</si>
  <si>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</si>
  <si>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</si>
  <si>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</si>
  <si>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</si>
  <si>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</si>
  <si>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</si>
  <si>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</si>
  <si>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</si>
  <si>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</si>
  <si>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</si>
  <si>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</si>
  <si>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</si>
  <si>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</si>
  <si>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</si>
  <si>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</si>
  <si>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</si>
  <si>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</si>
  <si>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</si>
  <si>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</si>
  <si>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</si>
  <si>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</si>
  <si>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</si>
  <si>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</si>
  <si>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</si>
  <si>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</si>
  <si>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</si>
  <si>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</si>
  <si>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</si>
  <si>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</si>
  <si>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</si>
  <si>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</si>
  <si>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</si>
  <si>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</si>
  <si>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</si>
  <si>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</si>
  <si>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</si>
  <si>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</si>
  <si>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</si>
  <si>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</si>
  <si>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</si>
  <si>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</si>
  <si>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</si>
  <si>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</si>
  <si>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</si>
  <si>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</si>
  <si>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</si>
  <si>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</si>
  <si>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</si>
  <si>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</si>
  <si>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</si>
  <si>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</si>
  <si>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</si>
  <si>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</si>
  <si>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</si>
  <si>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</si>
  <si>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</si>
  <si>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</si>
  <si>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</si>
  <si>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</si>
  <si>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</si>
  <si>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</si>
  <si>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</si>
  <si>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</si>
  <si>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</si>
  <si>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</si>
  <si>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</si>
  <si>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</si>
  <si>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</si>
  <si>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</si>
  <si>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</si>
  <si>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</si>
  <si>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</si>
  <si>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</si>
  <si>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</si>
  <si>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</si>
  <si>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</si>
  <si>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</si>
  <si>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</si>
  <si>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</si>
  <si>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</si>
  <si>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</si>
  <si>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</si>
  <si>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</si>
  <si>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</si>
  <si>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</si>
  <si>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</si>
  <si>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</si>
  <si>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</si>
  <si>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</si>
  <si>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</si>
  <si>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</si>
  <si>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</si>
  <si>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</si>
  <si>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</si>
  <si>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</si>
  <si>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</si>
  <si>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</si>
  <si>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</si>
  <si>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</si>
  <si>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</si>
  <si>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</si>
  <si>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</si>
  <si>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</si>
  <si>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</si>
  <si>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</si>
  <si>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</si>
  <si>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</si>
  <si>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</si>
  <si>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</si>
  <si>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</si>
  <si>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</si>
  <si>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</si>
  <si>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</si>
  <si>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</si>
  <si>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</si>
  <si>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</si>
  <si>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</si>
  <si>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</si>
  <si>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</si>
  <si>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</si>
  <si>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</si>
  <si>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</si>
  <si>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</si>
  <si>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</si>
  <si>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</si>
  <si>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</si>
  <si>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</si>
  <si>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</si>
  <si>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</si>
  <si>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</si>
  <si>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</si>
  <si>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</si>
  <si>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</si>
  <si>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</si>
  <si>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</si>
  <si>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</si>
  <si>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</si>
  <si>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</si>
  <si>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</si>
  <si>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</si>
  <si>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</si>
  <si>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</si>
  <si>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</si>
  <si>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</si>
  <si>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</si>
  <si>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</si>
  <si>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</si>
  <si>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</si>
  <si>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</si>
  <si>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</si>
  <si>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</si>
  <si>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</si>
  <si>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</si>
  <si>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</si>
  <si>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</si>
  <si>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</si>
  <si>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</si>
  <si>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</si>
  <si>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</si>
  <si>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</si>
  <si>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</si>
  <si>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</si>
  <si>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</si>
  <si>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</si>
  <si>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</si>
  <si>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</si>
  <si>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</si>
  <si>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</si>
  <si>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</si>
  <si>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</si>
  <si>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</si>
  <si>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</si>
  <si>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</si>
  <si>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</si>
  <si>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</si>
  <si>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</si>
  <si>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</si>
  <si>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</si>
  <si>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</si>
  <si>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</si>
  <si>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</si>
  <si>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</si>
  <si>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</si>
  <si>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</si>
  <si>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</si>
  <si>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</si>
  <si>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</si>
  <si>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</si>
  <si>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</si>
  <si>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</si>
  <si>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</si>
  <si>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</si>
  <si>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</si>
  <si>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</si>
  <si>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</si>
  <si>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</si>
  <si>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</si>
  <si>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</si>
  <si>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</si>
  <si>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</si>
  <si>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</si>
  <si>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</si>
  <si>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</si>
  <si>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</si>
  <si>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</si>
  <si>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</si>
  <si>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</si>
  <si>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</si>
  <si>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</si>
  <si>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</si>
  <si>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</si>
  <si>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</si>
  <si>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</si>
  <si>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</si>
  <si>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</si>
  <si>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</si>
  <si>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</si>
  <si>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</si>
  <si>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</si>
  <si>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</si>
  <si>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</si>
  <si>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</si>
  <si>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</si>
  <si>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</si>
  <si>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</si>
  <si>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</si>
  <si>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</si>
  <si>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</si>
  <si>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</si>
  <si>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</si>
  <si>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</si>
  <si>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</si>
  <si>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</si>
  <si>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</si>
  <si>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</si>
  <si>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</si>
  <si>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</si>
  <si>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</si>
  <si>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</si>
  <si>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</si>
  <si>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</si>
  <si>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</si>
  <si>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</si>
  <si>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</si>
  <si>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</si>
  <si>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</si>
  <si>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</si>
  <si>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</si>
  <si>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</si>
  <si>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</si>
  <si>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</si>
  <si>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</si>
  <si>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</si>
  <si>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</si>
  <si>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</si>
  <si>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</si>
  <si>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</si>
  <si>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</si>
  <si>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</si>
  <si>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</si>
  <si>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</si>
  <si>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</si>
  <si>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</si>
  <si>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</si>
  <si>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</si>
  <si>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</si>
  <si>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</si>
  <si>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</si>
  <si>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</si>
  <si>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</si>
  <si>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</si>
  <si>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</si>
  <si>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</si>
  <si>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</si>
  <si>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</si>
  <si>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</si>
  <si>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</si>
  <si>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</si>
  <si>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</si>
  <si>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</si>
  <si>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</si>
  <si>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</si>
  <si>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</si>
  <si>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</si>
  <si>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</si>
  <si>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</si>
  <si>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</si>
  <si>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</si>
  <si>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</si>
  <si>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</si>
  <si>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</si>
  <si>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</si>
  <si>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</si>
  <si>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</si>
  <si>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</si>
  <si>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</si>
  <si>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</si>
  <si>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</si>
  <si>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</si>
  <si>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</si>
  <si>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</si>
  <si>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</si>
  <si>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</si>
  <si>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</si>
  <si>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</si>
  <si>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</si>
  <si>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</si>
  <si>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</si>
  <si>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</si>
  <si>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</si>
  <si>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</si>
  <si>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</si>
  <si>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</si>
  <si>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</si>
  <si>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</si>
  <si>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</si>
  <si>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</si>
  <si>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</si>
  <si>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</si>
  <si>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</si>
  <si>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</si>
  <si>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</si>
  <si>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</si>
  <si>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</si>
  <si>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</si>
  <si>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</si>
  <si>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</si>
  <si>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</si>
  <si>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</si>
  <si>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</si>
  <si>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</si>
  <si>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</si>
  <si>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</si>
  <si>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</si>
  <si>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</si>
  <si>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</si>
  <si>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</si>
  <si>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</si>
  <si>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</si>
  <si>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</si>
  <si>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</si>
  <si>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</si>
  <si>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</si>
  <si>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</si>
  <si>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</si>
  <si>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</si>
  <si>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</si>
  <si>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</si>
  <si>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</si>
  <si>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</si>
  <si>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</si>
  <si>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</si>
  <si>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</si>
  <si>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</si>
  <si>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</si>
  <si>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</si>
  <si>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</si>
  <si>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</si>
  <si>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</si>
  <si>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</si>
  <si>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</si>
  <si>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</si>
  <si>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</si>
  <si>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</si>
  <si>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</si>
  <si>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</si>
  <si>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</si>
  <si>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</si>
  <si>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</si>
  <si>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</si>
  <si>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</si>
  <si>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</si>
  <si>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</si>
  <si>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</si>
  <si>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</si>
  <si>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</si>
  <si>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</si>
  <si>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</si>
  <si>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</si>
  <si>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</si>
  <si>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</si>
  <si>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</si>
  <si>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</si>
  <si>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</si>
  <si>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</si>
  <si>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</si>
  <si>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</si>
  <si>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</si>
  <si>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</si>
  <si>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</si>
  <si>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</si>
  <si>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</si>
  <si>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</si>
  <si>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</si>
  <si>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</si>
  <si>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</si>
  <si>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</si>
  <si>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</si>
  <si>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</si>
  <si>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</si>
  <si>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</si>
  <si>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</si>
  <si>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</si>
  <si>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</si>
  <si>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</si>
  <si>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</si>
  <si>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</si>
  <si>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</si>
  <si>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</si>
  <si>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</si>
  <si>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</si>
  <si>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</si>
  <si>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</si>
  <si>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</si>
  <si>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</si>
  <si>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</si>
  <si>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</si>
  <si>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</si>
  <si>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</si>
  <si>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</si>
  <si>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</si>
  <si>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</si>
  <si>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</si>
  <si>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</si>
  <si>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</si>
  <si>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</si>
  <si>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</si>
  <si>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</si>
  <si>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</si>
  <si>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</si>
  <si>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</si>
  <si>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</si>
  <si>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</si>
  <si>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</si>
  <si>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</si>
  <si>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</si>
  <si>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</si>
  <si>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</si>
  <si>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</si>
  <si>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</si>
  <si>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</si>
  <si>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</si>
  <si>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</si>
  <si>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</si>
  <si>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</si>
  <si>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</si>
  <si>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</si>
  <si>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</si>
  <si>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</si>
  <si>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</si>
  <si>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</si>
  <si>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</si>
  <si>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</si>
  <si>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</si>
  <si>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</si>
  <si>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</si>
  <si>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</si>
  <si>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</si>
  <si>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</si>
  <si>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</si>
  <si>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</si>
  <si>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</si>
  <si>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</si>
  <si>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</si>
  <si>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</si>
  <si>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</si>
  <si>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</si>
  <si>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</si>
  <si>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</si>
  <si>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</si>
  <si>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</si>
  <si>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</si>
  <si>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</si>
  <si>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</si>
  <si>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</si>
  <si>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</si>
  <si>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</si>
  <si>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</si>
  <si>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</si>
  <si>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</si>
  <si>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</si>
  <si>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</si>
  <si>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</si>
  <si>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</si>
  <si>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</si>
  <si>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</si>
  <si>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</si>
  <si>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</si>
  <si>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</si>
  <si>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</si>
  <si>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</si>
  <si>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</si>
  <si>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</si>
  <si>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</si>
  <si>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</si>
  <si>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</si>
  <si>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</si>
  <si>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</si>
  <si>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</si>
  <si>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</si>
  <si>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</si>
  <si>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</si>
  <si>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</si>
  <si>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</si>
  <si>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</si>
  <si>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</si>
  <si>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</si>
  <si>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</si>
  <si>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</si>
  <si>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</si>
  <si>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</si>
  <si>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</si>
  <si>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</si>
  <si>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</si>
  <si>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</si>
  <si>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</si>
  <si>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</si>
  <si>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</si>
  <si>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</si>
  <si>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</si>
  <si>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</si>
  <si>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</si>
  <si>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</si>
  <si>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</si>
  <si>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</si>
  <si>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</si>
  <si>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</si>
  <si>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</si>
  <si>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</si>
  <si>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</si>
  <si>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</si>
  <si>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</si>
  <si>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</si>
  <si>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</si>
  <si>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</si>
  <si>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</si>
  <si>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</si>
  <si>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</si>
  <si>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</si>
  <si>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</si>
  <si>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</si>
  <si>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</si>
  <si>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</si>
  <si>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</si>
  <si>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</si>
  <si>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</si>
  <si>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</si>
  <si>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</si>
  <si>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</si>
  <si>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</si>
  <si>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</si>
  <si>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</si>
  <si>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</si>
  <si>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</si>
  <si>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</si>
  <si>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</si>
  <si>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</si>
  <si>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</si>
  <si>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</si>
  <si>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</si>
  <si>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</si>
  <si>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</si>
  <si>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</si>
  <si>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</si>
  <si>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</si>
  <si>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</si>
  <si>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</si>
  <si>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</si>
  <si>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</si>
  <si>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</si>
  <si>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</si>
  <si>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</si>
  <si>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</si>
  <si>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</si>
  <si>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</si>
  <si>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</si>
  <si>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</si>
  <si>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</si>
  <si>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</si>
  <si>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</si>
  <si>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</si>
  <si>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</si>
  <si>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</si>
  <si>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</si>
  <si>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</si>
  <si>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</si>
  <si>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</si>
  <si>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</si>
  <si>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</si>
  <si>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</si>
  <si>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</si>
  <si>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</si>
  <si>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</si>
  <si>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</si>
  <si>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</si>
  <si>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</si>
  <si>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</si>
  <si>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</si>
  <si>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</si>
  <si>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</si>
  <si>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</si>
  <si>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</si>
  <si>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</si>
  <si>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</si>
  <si>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</si>
  <si>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</si>
  <si>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</si>
  <si>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</si>
  <si>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</si>
  <si>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</si>
  <si>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</si>
  <si>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</si>
  <si>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</si>
  <si>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</si>
  <si>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</si>
  <si>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</si>
  <si>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</si>
  <si>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</si>
  <si>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</si>
  <si>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</si>
  <si>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</si>
  <si>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</si>
  <si>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</si>
  <si>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</si>
  <si>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</si>
  <si>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</si>
  <si>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</si>
  <si>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</si>
  <si>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</si>
  <si>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</si>
  <si>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</si>
  <si>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</si>
  <si>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</si>
  <si>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</si>
  <si>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</si>
  <si>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</si>
  <si>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</si>
  <si>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</si>
  <si>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</si>
  <si>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</si>
  <si>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</si>
  <si>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</si>
  <si>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</si>
  <si>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</si>
  <si>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</si>
  <si>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</si>
  <si>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</si>
  <si>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</si>
  <si>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</si>
  <si>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</si>
  <si>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</si>
  <si>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</si>
  <si>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</si>
  <si>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</si>
  <si>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</si>
  <si>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</si>
  <si>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</si>
  <si>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</si>
  <si>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</si>
  <si>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</si>
  <si>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</si>
  <si>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</si>
  <si>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</si>
  <si>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</si>
  <si>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</si>
  <si>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</si>
  <si>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</si>
  <si>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</si>
  <si>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</si>
  <si>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</si>
  <si>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</si>
  <si>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</si>
  <si>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</si>
  <si>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</si>
  <si>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</si>
  <si>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</si>
  <si>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</si>
  <si>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</si>
  <si>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</si>
  <si>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</si>
  <si>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</si>
  <si>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</si>
  <si>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</si>
  <si>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</si>
  <si>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</si>
  <si>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</si>
  <si>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</si>
  <si>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</si>
  <si>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</si>
  <si>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</si>
  <si>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</si>
  <si>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</si>
  <si>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</si>
  <si>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</si>
  <si>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</si>
  <si>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</si>
  <si>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</si>
  <si>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</si>
  <si>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</si>
  <si>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</si>
  <si>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</si>
  <si>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</si>
  <si>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</si>
  <si>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</si>
  <si>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</si>
  <si>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</si>
  <si>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</si>
  <si>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</si>
  <si>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</si>
  <si>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</si>
  <si>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</si>
  <si>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</si>
  <si>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</si>
  <si>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</si>
  <si>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</si>
  <si>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</si>
  <si>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</si>
  <si>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</si>
  <si>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</si>
  <si>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</si>
  <si>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</si>
  <si>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</si>
  <si>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</si>
  <si>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</si>
  <si>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</si>
  <si>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</si>
  <si>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</si>
  <si>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</si>
  <si>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</si>
  <si>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</si>
  <si>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</si>
  <si>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</si>
  <si>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</si>
  <si>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</si>
  <si>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</si>
  <si>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</si>
  <si>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</si>
  <si>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</si>
  <si>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</si>
  <si>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</si>
  <si>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</si>
  <si>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</si>
  <si>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</si>
  <si>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</si>
  <si>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</si>
  <si>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</si>
  <si>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</si>
  <si>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</si>
  <si>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</si>
  <si>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</si>
  <si>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</si>
  <si>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</si>
  <si>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</si>
  <si>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</si>
  <si>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</si>
  <si>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</si>
  <si>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</si>
  <si>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</si>
  <si>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</si>
  <si>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</si>
  <si>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</si>
  <si>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</si>
  <si>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</si>
  <si>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</si>
  <si>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</si>
  <si>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</si>
  <si>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</si>
  <si>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</si>
  <si>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</si>
  <si>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</si>
  <si>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</si>
  <si>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</si>
  <si>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</si>
  <si>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</si>
  <si>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</si>
  <si>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</si>
  <si>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</si>
  <si>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</si>
  <si>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</si>
  <si>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</si>
  <si>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</si>
  <si>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</si>
  <si>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</si>
  <si>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</si>
  <si>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</si>
  <si>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</si>
  <si>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</si>
  <si>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</si>
  <si>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</si>
  <si>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</si>
  <si>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</si>
  <si>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</si>
  <si>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</si>
  <si>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</si>
  <si>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</si>
  <si>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</si>
  <si>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</si>
  <si>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</si>
  <si>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</si>
  <si>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</si>
  <si>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</si>
  <si>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</si>
  <si>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</si>
  <si>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</si>
  <si>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</si>
  <si>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</si>
  <si>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</si>
  <si>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</si>
  <si>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</si>
  <si>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</si>
  <si>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</si>
  <si>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</si>
  <si>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</si>
  <si>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</si>
  <si>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</si>
  <si>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</si>
  <si>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</si>
  <si>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</si>
  <si>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</si>
  <si>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</si>
  <si>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</si>
  <si>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</si>
  <si>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</si>
  <si>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</si>
  <si>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</si>
  <si>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</si>
  <si>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</si>
  <si>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</si>
  <si>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</si>
  <si>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</si>
  <si>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</si>
  <si>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</si>
  <si>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</si>
  <si>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</si>
  <si>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</si>
  <si>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</si>
  <si>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</si>
  <si>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</si>
  <si>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</si>
  <si>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</si>
  <si>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</si>
  <si>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</si>
  <si>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</si>
  <si>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</si>
  <si>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</si>
  <si>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</si>
  <si>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</si>
  <si>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</si>
  <si>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</si>
  <si>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</si>
  <si>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</si>
  <si>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</si>
  <si>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</si>
  <si>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</si>
  <si>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</si>
  <si>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</si>
  <si>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</si>
  <si>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</si>
  <si>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</si>
  <si>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</si>
  <si>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</si>
  <si>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</si>
  <si>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</si>
  <si>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</si>
  <si>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</si>
  <si>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</si>
  <si>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</si>
  <si>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</si>
  <si>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</si>
  <si>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</si>
  <si>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</si>
  <si>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</si>
  <si>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</si>
  <si>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</si>
  <si>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</si>
  <si>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</si>
  <si>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</si>
  <si>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</si>
  <si>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</si>
  <si>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</si>
  <si>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</si>
  <si>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</si>
  <si>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</si>
  <si>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</si>
  <si>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</si>
  <si>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</si>
  <si>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</si>
  <si>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</si>
  <si>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</si>
  <si>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</si>
  <si>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</si>
  <si>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</si>
  <si>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</si>
  <si>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</si>
  <si>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</si>
  <si>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</si>
  <si>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</si>
  <si>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</si>
  <si>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</si>
  <si>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</si>
  <si>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</si>
  <si>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</si>
  <si>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</si>
  <si>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</si>
  <si>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</si>
  <si>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</si>
  <si>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</si>
  <si>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</si>
  <si>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</si>
  <si>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</si>
  <si>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</si>
  <si>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</si>
  <si>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</si>
  <si>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</si>
  <si>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</si>
  <si>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</si>
  <si>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</si>
  <si>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</si>
  <si>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</si>
  <si>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</si>
  <si>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</si>
  <si>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</si>
  <si>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</si>
  <si>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</si>
  <si>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</si>
  <si>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</si>
  <si>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</si>
  <si>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</si>
  <si>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</si>
  <si>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</si>
  <si>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</si>
  <si>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</si>
  <si>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</si>
  <si>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</si>
  <si>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</si>
  <si>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</si>
  <si>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</si>
  <si>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</si>
  <si>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</si>
  <si>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</si>
  <si>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</si>
  <si>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</si>
  <si>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</si>
  <si>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</si>
  <si>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</si>
  <si>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</si>
  <si>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</si>
  <si>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</si>
  <si>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</si>
  <si>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</si>
  <si>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</si>
  <si>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</si>
  <si>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</si>
  <si>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</si>
  <si>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</si>
  <si>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</si>
  <si>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</si>
  <si>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</si>
  <si>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</si>
  <si>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</si>
  <si>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</si>
  <si>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</si>
  <si>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</si>
  <si>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</si>
  <si>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</si>
  <si>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</si>
  <si>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</si>
  <si>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</si>
  <si>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</si>
  <si>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</si>
  <si>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</si>
  <si>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</si>
  <si>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</si>
  <si>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</si>
  <si>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</si>
  <si>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</si>
  <si>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</si>
  <si>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</si>
  <si>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</si>
  <si>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</si>
  <si>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</si>
  <si>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</si>
  <si>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</si>
  <si>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</si>
  <si>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</si>
  <si>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</si>
  <si>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</si>
  <si>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</si>
  <si>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</si>
  <si>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</si>
  <si>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</si>
  <si>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</si>
  <si>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</si>
  <si>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</si>
  <si>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</si>
  <si>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</si>
  <si>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</si>
  <si>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</si>
  <si>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</si>
  <si>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</si>
  <si>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</si>
  <si>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</si>
  <si>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</si>
  <si>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</si>
  <si>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</si>
  <si>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</si>
  <si>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</si>
  <si>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</si>
  <si>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</si>
  <si>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</si>
  <si>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</si>
  <si>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</si>
  <si>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</si>
  <si>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</si>
  <si>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</si>
  <si>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</si>
  <si>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</si>
  <si>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</si>
  <si>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</si>
  <si>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</si>
  <si>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</si>
  <si>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</si>
  <si>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</si>
  <si>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</si>
  <si>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</si>
  <si>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</si>
  <si>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</si>
  <si>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</si>
  <si>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</si>
  <si>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</si>
  <si>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</si>
  <si>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</si>
  <si>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</si>
  <si>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</si>
  <si>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</si>
  <si>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</si>
  <si>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</si>
  <si>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</si>
  <si>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</si>
  <si>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</si>
  <si>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</si>
  <si>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</si>
  <si>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</si>
  <si>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</si>
  <si>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</si>
  <si>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</si>
  <si>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</si>
  <si>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</si>
  <si>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</si>
  <si>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</si>
  <si>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</si>
  <si>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</si>
  <si>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</si>
  <si>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</si>
  <si>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</si>
  <si>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</si>
  <si>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</si>
  <si>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</si>
  <si>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</si>
  <si>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</si>
  <si>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</si>
  <si>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</si>
  <si>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</si>
  <si>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</si>
  <si>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</si>
  <si>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</si>
  <si>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</si>
  <si>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</si>
  <si>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</si>
  <si>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</si>
  <si>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</si>
  <si>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</si>
  <si>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</si>
  <si>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</si>
  <si>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</si>
  <si>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</si>
  <si>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</si>
  <si>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</si>
  <si>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</si>
  <si>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</si>
  <si>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</si>
  <si>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</si>
  <si>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</si>
  <si>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</si>
  <si>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</si>
  <si>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</si>
  <si>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</si>
  <si>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</si>
  <si>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</si>
  <si>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</si>
  <si>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</si>
  <si>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</si>
  <si>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</si>
  <si>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</si>
  <si>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</si>
  <si>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</si>
  <si>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</si>
  <si>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</si>
  <si>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</si>
  <si>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</si>
  <si>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</si>
  <si>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</si>
  <si>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</si>
  <si>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</si>
  <si>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</si>
  <si>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</si>
  <si>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</si>
  <si>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</si>
  <si>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</si>
  <si>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</si>
  <si>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</si>
  <si>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</si>
  <si>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</si>
  <si>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</si>
  <si>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</si>
  <si>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</si>
  <si>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</si>
  <si>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</si>
  <si>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</si>
  <si>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</si>
  <si>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</si>
  <si>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</si>
  <si>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</si>
  <si>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</si>
  <si>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</si>
  <si>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</si>
  <si>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</si>
  <si>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</si>
  <si>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</si>
  <si>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</si>
  <si>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</si>
  <si>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</si>
  <si>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</si>
  <si>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</si>
  <si>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</si>
  <si>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</si>
  <si>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</si>
  <si>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</si>
  <si>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</si>
  <si>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</si>
  <si>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</si>
  <si>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</si>
  <si>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</si>
  <si>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</si>
  <si>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</si>
  <si>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</si>
  <si>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</si>
  <si>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</si>
  <si>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</si>
  <si>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</si>
  <si>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</si>
  <si>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</si>
  <si>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</si>
  <si>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</si>
  <si>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</si>
  <si>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</si>
  <si>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</si>
  <si>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</si>
  <si>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</si>
  <si>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</si>
  <si>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</si>
  <si>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</si>
  <si>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</si>
  <si>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</si>
  <si>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</si>
  <si>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</si>
  <si>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</si>
  <si>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</si>
  <si>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</si>
  <si>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</si>
  <si>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</si>
  <si>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</si>
  <si>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</si>
  <si>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</si>
  <si>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</si>
  <si>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</si>
  <si>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</si>
  <si>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</si>
  <si>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</si>
  <si>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</si>
  <si>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</si>
  <si>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</si>
  <si>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</si>
  <si>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</si>
  <si>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</si>
  <si>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</si>
  <si>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</si>
  <si>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</si>
  <si>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</si>
  <si>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</si>
  <si>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</si>
  <si>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</si>
  <si>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</si>
  <si>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</si>
  <si>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</si>
  <si>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</si>
  <si>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</si>
  <si>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</si>
  <si>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</si>
  <si>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</si>
  <si>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</si>
  <si>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</si>
  <si>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</si>
  <si>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</si>
  <si>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</si>
  <si>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</si>
  <si>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</si>
  <si>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</si>
  <si>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</si>
  <si>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</si>
  <si>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</si>
  <si>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</si>
  <si>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</si>
  <si>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</si>
  <si>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</si>
  <si>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</si>
  <si>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</si>
  <si>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</si>
  <si>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</si>
  <si>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</si>
  <si>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</si>
  <si>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</si>
  <si>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</si>
  <si>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</si>
  <si>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</si>
  <si>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</si>
  <si>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</si>
  <si>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</si>
  <si>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</si>
  <si>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</si>
  <si>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</si>
  <si>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</si>
  <si>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</si>
  <si>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</si>
  <si>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</si>
  <si>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</si>
  <si>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</si>
  <si>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</si>
  <si>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</si>
  <si>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</si>
  <si>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</si>
  <si>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</si>
  <si>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</si>
  <si>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</si>
  <si>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</si>
  <si>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</si>
  <si>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</si>
  <si>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</si>
  <si>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</si>
  <si>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</si>
  <si>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</si>
  <si>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</si>
  <si>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</si>
  <si>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</si>
  <si>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</si>
  <si>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</si>
  <si>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</si>
  <si>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</si>
  <si>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</si>
  <si>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</si>
  <si>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</si>
  <si>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</si>
  <si>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</si>
  <si>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</si>
  <si>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</si>
  <si>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</si>
  <si>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</si>
  <si>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</si>
  <si>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</si>
  <si>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</si>
  <si>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</si>
  <si>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</si>
  <si>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</si>
  <si>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</si>
  <si>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</si>
  <si>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</si>
  <si>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</si>
  <si>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</si>
  <si>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</si>
  <si>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</si>
  <si>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</si>
  <si>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</si>
  <si>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</si>
  <si>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</si>
  <si>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</si>
  <si>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</si>
  <si>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</si>
  <si>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</si>
  <si>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</si>
  <si>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</si>
  <si>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</si>
  <si>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</si>
  <si>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</si>
  <si>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</si>
  <si>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</si>
  <si>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</si>
  <si>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</si>
  <si>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</si>
  <si>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</si>
  <si>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</si>
  <si>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</si>
  <si>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</si>
  <si>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</si>
  <si>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</si>
  <si>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</si>
  <si>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</si>
  <si>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</si>
  <si>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</si>
  <si>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</si>
  <si>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</si>
  <si>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</si>
  <si>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</si>
  <si>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</si>
  <si>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</si>
  <si>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</si>
  <si>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</si>
  <si>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</si>
  <si>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</si>
  <si>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</si>
  <si>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</si>
  <si>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</si>
  <si>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</si>
  <si>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</si>
  <si>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</si>
  <si>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</si>
  <si>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</si>
  <si>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</si>
  <si>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</si>
  <si>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</si>
  <si>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</si>
  <si>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</si>
  <si>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</si>
  <si>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</si>
  <si>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</si>
  <si>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</si>
  <si>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</si>
  <si>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</si>
  <si>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</si>
  <si>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</si>
  <si>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</si>
  <si>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</si>
  <si>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</si>
  <si>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</si>
  <si>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</si>
  <si>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</si>
  <si>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</si>
  <si>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</si>
  <si>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</si>
  <si>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</si>
  <si>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</si>
  <si>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</si>
  <si>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</si>
  <si>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</si>
  <si>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</si>
  <si>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</si>
  <si>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</si>
  <si>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</si>
  <si>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</si>
  <si>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</si>
  <si>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</si>
  <si>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</si>
  <si>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</si>
  <si>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</si>
  <si>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</si>
  <si>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</si>
  <si>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</si>
  <si>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</si>
  <si>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</si>
  <si>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</si>
  <si>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</si>
  <si>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</si>
  <si>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</si>
  <si>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</si>
  <si>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</si>
  <si>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</si>
  <si>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</si>
  <si>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</si>
  <si>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</si>
  <si>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</si>
  <si>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</si>
  <si>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</si>
  <si>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</si>
  <si>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</si>
  <si>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</si>
  <si>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</si>
  <si>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</si>
  <si>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</si>
  <si>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</si>
  <si>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</si>
  <si>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</si>
  <si>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</si>
  <si>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</si>
  <si>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</si>
  <si>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</si>
  <si>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</si>
  <si>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</si>
  <si>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</si>
  <si>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</si>
  <si>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</si>
  <si>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</si>
  <si>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</si>
  <si>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</si>
  <si>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</si>
  <si>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</si>
  <si>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</si>
  <si>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</si>
  <si>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</si>
  <si>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</si>
  <si>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</si>
  <si>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</si>
  <si>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</si>
  <si>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</si>
  <si>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</si>
  <si>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</si>
  <si>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</si>
  <si>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</si>
  <si>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</si>
  <si>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</si>
  <si>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</si>
  <si>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</si>
  <si>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</si>
  <si>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</si>
  <si>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</si>
  <si>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</si>
  <si>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</si>
  <si>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</si>
  <si>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</si>
  <si>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</si>
  <si>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</si>
  <si>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</si>
  <si>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</si>
  <si>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</si>
  <si>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</si>
  <si>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</si>
  <si>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</si>
  <si>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</si>
  <si>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</si>
  <si>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</si>
  <si>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</si>
  <si>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</si>
  <si>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</si>
  <si>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</si>
  <si>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</si>
  <si>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</si>
  <si>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</si>
  <si>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</si>
  <si>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</si>
  <si>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</si>
  <si>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</si>
  <si>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</si>
  <si>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</si>
  <si>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</si>
  <si>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</si>
  <si>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</si>
  <si>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</si>
  <si>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</si>
  <si>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</si>
  <si>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</si>
  <si>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</si>
  <si>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</si>
  <si>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</si>
  <si>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</si>
  <si>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</si>
  <si>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</si>
  <si>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</si>
  <si>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</si>
  <si>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</si>
  <si>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</si>
  <si>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</si>
  <si>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</si>
  <si>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</si>
  <si>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</si>
  <si>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</si>
  <si>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</si>
  <si>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</si>
  <si>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</si>
  <si>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</si>
  <si>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</si>
  <si>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</si>
  <si>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</si>
  <si>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</si>
  <si>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</si>
  <si>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</si>
  <si>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</si>
  <si>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</si>
  <si>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</si>
  <si>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</si>
  <si>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</si>
  <si>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</si>
  <si>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</si>
  <si>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</si>
  <si>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</si>
  <si>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</si>
  <si>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</si>
  <si>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</si>
  <si>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</si>
  <si>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</si>
  <si>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</si>
  <si>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</si>
  <si>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</si>
  <si>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</si>
  <si>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</si>
  <si>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</si>
  <si>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</si>
  <si>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</si>
  <si>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</si>
  <si>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</si>
  <si>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</si>
  <si>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</si>
  <si>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</si>
  <si>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</si>
  <si>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</si>
  <si>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</si>
  <si>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</si>
  <si>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</si>
  <si>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</si>
  <si>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</si>
  <si>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</si>
  <si>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</si>
  <si>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</si>
  <si>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</si>
  <si>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</si>
  <si>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</si>
  <si>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</si>
  <si>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</si>
  <si>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</si>
  <si>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</si>
  <si>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</si>
  <si>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</si>
  <si>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</si>
  <si>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</si>
  <si>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</si>
  <si>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</si>
  <si>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</si>
  <si>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</si>
  <si>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</si>
  <si>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</si>
  <si>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</si>
  <si>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</si>
  <si>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</si>
  <si>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</si>
  <si>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</si>
  <si>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</si>
  <si>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</si>
  <si>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</si>
  <si>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</si>
  <si>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</si>
  <si>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</si>
  <si>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</si>
  <si>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</si>
  <si>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</si>
  <si>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</si>
  <si>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</si>
  <si>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</si>
  <si>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</si>
  <si>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</si>
  <si>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</si>
  <si>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</si>
  <si>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</si>
  <si>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</si>
  <si>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</si>
  <si>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</si>
  <si>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</si>
  <si>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</si>
  <si>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</si>
  <si>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</si>
  <si>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</si>
  <si>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</si>
  <si>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</si>
  <si>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</si>
  <si>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</si>
  <si>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</si>
  <si>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</si>
  <si>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</si>
  <si>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</si>
  <si>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</si>
  <si>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</si>
  <si>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</si>
  <si>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</si>
  <si>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</si>
  <si>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</si>
  <si>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</si>
  <si>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</si>
  <si>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</si>
  <si>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</si>
  <si>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</si>
  <si>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</si>
  <si>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</si>
  <si>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</si>
  <si>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</si>
  <si>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</si>
  <si>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</si>
  <si>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</si>
  <si>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</si>
  <si>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</si>
  <si>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</si>
  <si>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</si>
  <si>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</si>
  <si>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</si>
  <si>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</si>
  <si>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</si>
  <si>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</si>
  <si>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</si>
  <si>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</si>
  <si>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</si>
  <si>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</si>
  <si>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</si>
  <si>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</si>
  <si>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</si>
  <si>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</si>
  <si>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</si>
  <si>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</si>
  <si>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</si>
  <si>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</si>
  <si>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</si>
  <si>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</si>
  <si>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</si>
  <si>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</si>
  <si>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</si>
  <si>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</si>
  <si>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</si>
  <si>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</si>
  <si>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</si>
  <si>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</si>
  <si>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</si>
  <si>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</si>
  <si>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</si>
  <si>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</si>
  <si>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</si>
  <si>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</si>
  <si>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</si>
  <si>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</si>
  <si>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</si>
  <si>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</si>
  <si>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</si>
  <si>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</si>
  <si>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</si>
  <si>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</si>
  <si>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</si>
  <si>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</si>
  <si>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</si>
  <si>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</si>
  <si>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</si>
  <si>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</si>
  <si>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</si>
  <si>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</si>
  <si>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</si>
  <si>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</si>
  <si>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</si>
  <si>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</si>
  <si>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</si>
  <si>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</si>
  <si>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</si>
  <si>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</si>
  <si>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</si>
  <si>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</si>
  <si>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</si>
  <si>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</si>
  <si>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</si>
  <si>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</si>
  <si>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</si>
  <si>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</si>
  <si>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</si>
  <si>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</si>
  <si>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</si>
  <si>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</si>
  <si>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</si>
  <si>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</si>
  <si>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</si>
  <si>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</si>
  <si>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</si>
  <si>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</si>
  <si>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</si>
  <si>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</si>
  <si>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</si>
  <si>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</si>
  <si>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</si>
  <si>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</si>
  <si>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</si>
  <si>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</si>
  <si>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</si>
  <si>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</si>
  <si>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</si>
  <si>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</si>
  <si>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</si>
  <si>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</si>
  <si>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</si>
  <si>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</si>
  <si>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</si>
  <si>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</si>
  <si>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</si>
  <si>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</si>
  <si>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</si>
  <si>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</si>
  <si>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</si>
  <si>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</si>
  <si>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</si>
  <si>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</si>
  <si>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</si>
  <si>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</si>
  <si>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</si>
  <si>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</si>
  <si>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</si>
  <si>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</si>
  <si>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</si>
  <si>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</si>
  <si>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</si>
  <si>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</si>
  <si>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</si>
  <si>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</si>
  <si>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</si>
  <si>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</si>
  <si>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</si>
  <si>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</si>
  <si>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</si>
  <si>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</si>
  <si>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</si>
  <si>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</si>
  <si>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</si>
  <si>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</si>
  <si>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</si>
  <si>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</si>
  <si>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</si>
  <si>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</si>
  <si>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</si>
  <si>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</si>
  <si>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</si>
  <si>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</si>
  <si>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</si>
  <si>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</si>
  <si>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</si>
  <si>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</si>
  <si>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</si>
  <si>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</si>
  <si>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</si>
  <si>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</si>
  <si>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</si>
  <si>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</si>
  <si>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</si>
  <si>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</si>
  <si>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</si>
  <si>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</si>
  <si>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</si>
  <si>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</si>
  <si>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</si>
  <si>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</si>
  <si>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</si>
  <si>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</si>
  <si>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</si>
  <si>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</si>
  <si>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</si>
  <si>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</si>
  <si>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</si>
  <si>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</si>
  <si>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</si>
  <si>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</si>
  <si>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</si>
  <si>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</si>
  <si>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</si>
  <si>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</si>
  <si>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</si>
  <si>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</si>
  <si>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</si>
  <si>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</si>
  <si>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</si>
  <si>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</si>
  <si>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</si>
  <si>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</si>
  <si>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</si>
  <si>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</si>
  <si>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</si>
  <si>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</si>
  <si>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</si>
  <si>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</si>
  <si>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</si>
  <si>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</si>
  <si>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</si>
  <si>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</si>
  <si>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</si>
  <si>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</si>
  <si>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</si>
  <si>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</si>
  <si>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</si>
  <si>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</si>
  <si>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</si>
  <si>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</si>
  <si>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</si>
  <si>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</si>
  <si>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</si>
  <si>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</si>
  <si>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</si>
  <si>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</si>
  <si>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</si>
  <si>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</si>
  <si>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</si>
  <si>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</si>
  <si>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</si>
  <si>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</si>
  <si>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</si>
  <si>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</si>
  <si>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</si>
  <si>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</si>
  <si>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</si>
  <si>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</si>
  <si>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</si>
  <si>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</si>
  <si>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</si>
  <si>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</si>
  <si>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</si>
  <si>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</si>
  <si>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</si>
  <si>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</si>
  <si>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</si>
  <si>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</si>
  <si>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</si>
  <si>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</si>
  <si>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</si>
  <si>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</si>
  <si>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</si>
  <si>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</si>
  <si>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</si>
  <si>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</si>
  <si>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</si>
  <si>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</si>
  <si>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</si>
  <si>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</si>
  <si>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</si>
  <si>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</si>
  <si>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</si>
  <si>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</si>
  <si>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</si>
  <si>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</si>
  <si>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</si>
  <si>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</si>
  <si>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</si>
  <si>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</si>
  <si>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</si>
  <si>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</si>
  <si>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</si>
  <si>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</si>
  <si>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</si>
  <si>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</si>
  <si>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</si>
  <si>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</si>
  <si>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</si>
  <si>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</si>
  <si>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</si>
  <si>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</si>
  <si>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</si>
  <si>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</si>
  <si>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</si>
  <si>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</si>
  <si>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</si>
  <si>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</si>
  <si>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</si>
  <si>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</si>
  <si>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</si>
  <si>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</si>
  <si>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</si>
  <si>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</si>
  <si>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</si>
  <si>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</si>
  <si>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</si>
  <si>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</si>
  <si>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</si>
  <si>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</si>
  <si>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</si>
  <si>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</si>
  <si>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</si>
  <si>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</si>
  <si>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</si>
  <si>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</si>
  <si>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</si>
  <si>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</si>
  <si>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</si>
  <si>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</si>
  <si>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</si>
  <si>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</si>
  <si>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</si>
  <si>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</si>
  <si>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</si>
  <si>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</si>
  <si>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</si>
  <si>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</si>
  <si>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</si>
  <si>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</si>
  <si>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</si>
  <si>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</si>
  <si>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</si>
  <si>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</si>
  <si>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</si>
  <si>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</si>
  <si>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</si>
  <si>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</si>
  <si>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</si>
  <si>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</si>
  <si>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</si>
  <si>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</si>
  <si>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</si>
  <si>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</si>
  <si>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</si>
  <si>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</si>
  <si>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</si>
  <si>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</si>
  <si>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</si>
  <si>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</si>
  <si>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</si>
  <si>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</si>
  <si>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</si>
  <si>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</si>
  <si>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</si>
  <si>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</si>
  <si>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</si>
  <si>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</si>
  <si>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</si>
  <si>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</si>
  <si>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</si>
  <si>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</si>
  <si>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</si>
  <si>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</si>
  <si>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</si>
  <si>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</si>
  <si>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</si>
  <si>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</si>
  <si>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</si>
  <si>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</si>
  <si>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</si>
  <si>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</si>
  <si>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</si>
  <si>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</si>
  <si>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</si>
  <si>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</si>
  <si>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</si>
  <si>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</si>
  <si>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</si>
  <si>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</si>
  <si>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</si>
  <si>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</si>
  <si>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</si>
  <si>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</si>
  <si>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</si>
  <si>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</si>
  <si>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</si>
  <si>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</si>
  <si>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</si>
  <si>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</si>
  <si>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</si>
  <si>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</si>
  <si>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</si>
  <si>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</si>
  <si>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</si>
  <si>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</si>
  <si>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</si>
  <si>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</si>
  <si>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</si>
  <si>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</si>
  <si>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</si>
  <si>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</si>
  <si>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</si>
  <si>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</si>
  <si>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</si>
  <si>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</si>
  <si>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</si>
  <si>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</si>
  <si>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</si>
  <si>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</si>
  <si>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</si>
  <si>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</si>
  <si>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</si>
  <si>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</si>
  <si>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</si>
  <si>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</si>
  <si>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</si>
  <si>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</si>
  <si>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</si>
  <si>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</si>
  <si>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</si>
  <si>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</si>
  <si>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</si>
  <si>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</si>
  <si>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</si>
  <si>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</si>
  <si>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</si>
  <si>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</si>
  <si>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</si>
  <si>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</si>
  <si>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</si>
  <si>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</si>
  <si>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</si>
  <si>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</si>
  <si>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</si>
  <si>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</si>
  <si>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</si>
  <si>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</si>
  <si>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</si>
  <si>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</si>
  <si>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</si>
  <si>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</si>
  <si>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</si>
  <si>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</si>
  <si>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</si>
  <si>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</si>
  <si>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</si>
  <si>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</si>
  <si>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</si>
  <si>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</si>
  <si>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</si>
  <si>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</si>
  <si>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</si>
  <si>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</si>
  <si>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</si>
  <si>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</si>
  <si>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</si>
  <si>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</si>
  <si>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</si>
  <si>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</si>
  <si>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</si>
  <si>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</si>
  <si>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</si>
  <si>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</si>
  <si>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</si>
  <si>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</si>
  <si>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</si>
  <si>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</si>
  <si>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</si>
  <si>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</si>
  <si>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</si>
  <si>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</si>
  <si>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</si>
  <si>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</si>
  <si>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</si>
  <si>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</si>
  <si>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</si>
  <si>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</si>
  <si>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</si>
  <si>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</si>
  <si>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</si>
  <si>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</si>
  <si>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</si>
  <si>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</si>
  <si>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</si>
  <si>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</si>
  <si>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</si>
  <si>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</si>
  <si>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</si>
  <si>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</si>
  <si>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</si>
  <si>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</si>
  <si>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</si>
  <si>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</si>
  <si>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</si>
  <si>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</si>
  <si>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</si>
  <si>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</si>
  <si>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</si>
  <si>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</si>
  <si>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</si>
  <si>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</si>
  <si>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</si>
  <si>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</si>
  <si>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</si>
  <si>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</si>
  <si>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</si>
  <si>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</si>
  <si>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</si>
  <si>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</si>
  <si>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</si>
  <si>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</si>
  <si>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</si>
  <si>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</si>
  <si>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</si>
  <si>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</si>
  <si>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</si>
  <si>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</si>
  <si>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</si>
  <si>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</si>
  <si>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</si>
  <si>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</si>
  <si>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</si>
  <si>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</si>
  <si>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</si>
  <si>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</si>
  <si>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</si>
  <si>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</si>
  <si>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</si>
  <si>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</si>
  <si>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</si>
  <si>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</si>
  <si>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</si>
  <si>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</si>
  <si>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</si>
  <si>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</si>
  <si>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</si>
  <si>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</si>
  <si>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</si>
  <si>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</si>
  <si>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</si>
  <si>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</si>
  <si>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</si>
  <si>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</si>
  <si>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</si>
  <si>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</si>
  <si>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</si>
  <si>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</si>
  <si>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</si>
  <si>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</si>
  <si>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</si>
  <si>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</si>
  <si>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</si>
  <si>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</si>
  <si>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</si>
  <si>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</si>
  <si>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</si>
  <si>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</si>
  <si>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</si>
  <si>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</si>
  <si>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</si>
  <si>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</si>
  <si>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</si>
  <si>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</si>
  <si>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</si>
  <si>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</si>
  <si>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</si>
  <si>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</si>
  <si>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</si>
  <si>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</si>
  <si>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</si>
  <si>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</si>
  <si>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</si>
  <si>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</si>
  <si>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</si>
  <si>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</si>
  <si>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</si>
  <si>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</si>
  <si>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</si>
  <si>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</si>
  <si>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</si>
  <si>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</si>
  <si>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</si>
  <si>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</si>
  <si>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</si>
  <si>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</si>
  <si>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</si>
  <si>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</si>
  <si>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</si>
  <si>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</si>
  <si>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</si>
  <si>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</si>
  <si>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</si>
  <si>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</si>
  <si>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</si>
  <si>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</si>
  <si>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</si>
  <si>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</si>
  <si>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</si>
  <si>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</si>
  <si>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</si>
  <si>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</si>
  <si>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</si>
  <si>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</si>
  <si>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</si>
  <si>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</si>
  <si>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</si>
  <si>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</si>
  <si>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</si>
  <si>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</si>
  <si>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</si>
  <si>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</si>
  <si>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</si>
  <si>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</si>
  <si>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</si>
  <si>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</si>
  <si>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</si>
  <si>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</si>
  <si>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</si>
  <si>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</si>
  <si>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</si>
  <si>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</si>
  <si>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</si>
  <si>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</si>
  <si>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</si>
  <si>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</si>
  <si>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</si>
  <si>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</si>
  <si>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</si>
  <si>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</si>
  <si>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</si>
  <si>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</si>
  <si>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</si>
  <si>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</si>
  <si>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</si>
  <si>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</si>
  <si>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</si>
  <si>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</si>
  <si>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</si>
  <si>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</si>
  <si>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</si>
  <si>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</si>
  <si>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</si>
  <si>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</si>
  <si>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</si>
  <si>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</si>
  <si>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</si>
  <si>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</si>
  <si>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</si>
  <si>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</si>
  <si>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</si>
  <si>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</si>
  <si>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</si>
  <si>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</si>
  <si>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</si>
  <si>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</si>
  <si>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</si>
  <si>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</si>
  <si>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</si>
  <si>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</si>
  <si>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</si>
  <si>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</si>
  <si>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</si>
  <si>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</si>
  <si>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</si>
  <si>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</si>
  <si>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</si>
  <si>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</si>
  <si>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</si>
  <si>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</si>
  <si>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</si>
  <si>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</si>
  <si>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</si>
  <si>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</si>
  <si>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</si>
  <si>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</si>
  <si>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</si>
  <si>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</si>
  <si>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</si>
  <si>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</si>
  <si>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</si>
  <si>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</si>
  <si>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</si>
  <si>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</si>
  <si>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</si>
  <si>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</si>
  <si>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</si>
  <si>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</si>
  <si>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</si>
  <si>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</si>
  <si>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</si>
  <si>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</si>
  <si>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</si>
  <si>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</si>
  <si>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</si>
  <si>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</si>
  <si>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</si>
  <si>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</si>
  <si>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</si>
  <si>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</si>
  <si>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</si>
  <si>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</si>
  <si>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</si>
  <si>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</si>
  <si>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</si>
  <si>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</si>
  <si>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</si>
  <si>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</si>
  <si>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</si>
  <si>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</si>
  <si>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</si>
  <si>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</si>
  <si>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</si>
  <si>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</si>
  <si>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</si>
  <si>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</si>
  <si>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</si>
  <si>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</si>
  <si>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</si>
  <si>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</si>
  <si>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</si>
  <si>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</si>
  <si>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</si>
  <si>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</si>
  <si>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</si>
  <si>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</si>
  <si>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</si>
  <si>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</si>
  <si>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</si>
  <si>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</si>
  <si>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</si>
  <si>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</si>
  <si>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</si>
  <si>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</si>
  <si>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</si>
  <si>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</si>
  <si>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</si>
  <si>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</si>
  <si>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</si>
  <si>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</si>
  <si>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</si>
  <si>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</si>
  <si>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</si>
  <si>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</si>
  <si>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</si>
  <si>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</si>
  <si>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</si>
  <si>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</si>
  <si>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</si>
  <si>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</si>
  <si>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</si>
  <si>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</si>
  <si>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</si>
  <si>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</si>
  <si>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</si>
  <si>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</si>
  <si>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</si>
  <si>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</si>
  <si>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</si>
  <si>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</si>
  <si>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</si>
  <si>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</si>
  <si>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</si>
  <si>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</si>
  <si>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</si>
  <si>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</si>
  <si>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</si>
  <si>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</si>
  <si>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</si>
  <si>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</si>
  <si>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</si>
  <si>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</si>
  <si>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</si>
  <si>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</si>
  <si>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</si>
  <si>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</si>
  <si>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</si>
  <si>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</si>
  <si>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</si>
  <si>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</si>
  <si>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</si>
  <si>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</si>
  <si>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</si>
  <si>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</si>
  <si>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</si>
  <si>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</si>
  <si>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</si>
  <si>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</si>
  <si>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</si>
  <si>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</si>
  <si>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</si>
  <si>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</si>
  <si>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</si>
  <si>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</si>
  <si>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</si>
  <si>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</si>
  <si>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</si>
  <si>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</si>
  <si>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</si>
  <si>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</si>
  <si>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</si>
  <si>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</si>
  <si>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</si>
  <si>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</si>
  <si>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</si>
  <si>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</si>
  <si>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</si>
  <si>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</si>
  <si>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</si>
  <si>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</si>
  <si>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</si>
  <si>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</si>
  <si>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</si>
  <si>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</si>
  <si>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</si>
  <si>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</si>
  <si>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</si>
  <si>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</si>
  <si>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</si>
  <si>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</si>
  <si>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</si>
  <si>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</si>
  <si>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</si>
  <si>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</si>
  <si>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</si>
  <si>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</si>
  <si>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</si>
  <si>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</si>
  <si>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</si>
  <si>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</si>
  <si>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</si>
  <si>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</si>
  <si>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</si>
  <si>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</si>
  <si>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</si>
  <si>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</si>
  <si>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</si>
  <si>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</si>
  <si>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</si>
  <si>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</si>
  <si>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</si>
  <si>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</si>
  <si>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</si>
  <si>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</si>
  <si>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</si>
  <si>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</si>
  <si>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</si>
  <si>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</si>
  <si>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</si>
  <si>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</si>
  <si>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</si>
  <si>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</si>
  <si>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</si>
  <si>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</si>
  <si>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</si>
  <si>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</si>
  <si>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</si>
  <si>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</si>
  <si>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</si>
  <si>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</si>
  <si>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</si>
  <si>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</si>
  <si>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</si>
  <si>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</si>
  <si>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</si>
  <si>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</si>
  <si>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</si>
  <si>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</si>
  <si>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</si>
  <si>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</si>
  <si>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</si>
  <si>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</si>
  <si>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</si>
  <si>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</si>
  <si>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</si>
  <si>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</si>
  <si>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</si>
  <si>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</si>
  <si>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</si>
  <si>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</si>
  <si>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</si>
  <si>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</si>
  <si>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</si>
  <si>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</si>
  <si>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</si>
  <si>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</si>
  <si>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</si>
  <si>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</si>
  <si>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</si>
  <si>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</si>
  <si>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</si>
  <si>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</si>
  <si>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</si>
  <si>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</si>
  <si>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</si>
  <si>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</si>
  <si>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</si>
  <si>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</si>
  <si>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</si>
  <si>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</si>
  <si>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</si>
  <si>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</si>
  <si>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</si>
  <si>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</si>
  <si>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</si>
  <si>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</si>
  <si>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</si>
  <si>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</si>
  <si>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</si>
  <si>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</si>
  <si>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</si>
  <si>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</si>
  <si>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</si>
  <si>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</si>
  <si>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</si>
  <si>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</si>
  <si>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</si>
  <si>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</si>
  <si>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</si>
  <si>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</si>
  <si>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</si>
  <si>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</si>
  <si>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</si>
  <si>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</si>
  <si>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</si>
  <si>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</si>
  <si>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</si>
  <si>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</si>
  <si>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</si>
  <si>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</si>
  <si>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</si>
  <si>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</si>
  <si>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</si>
  <si>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</si>
  <si>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</si>
  <si>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</si>
  <si>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</si>
  <si>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</si>
  <si>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</si>
  <si>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</si>
  <si>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</si>
  <si>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</si>
  <si>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</si>
  <si>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</si>
  <si>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</si>
  <si>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</si>
  <si>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</si>
  <si>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</si>
  <si>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</si>
  <si>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</si>
  <si>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</si>
  <si>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</si>
  <si>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</si>
  <si>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</si>
  <si>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</si>
  <si>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</si>
  <si>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</si>
  <si>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</si>
  <si>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</si>
  <si>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</si>
  <si>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</si>
  <si>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</si>
  <si>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</si>
  <si>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</si>
  <si>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</si>
  <si>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</si>
  <si>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</si>
  <si>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</si>
  <si>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</si>
  <si>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</si>
  <si>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</si>
  <si>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</si>
  <si>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</si>
  <si>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</si>
  <si>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</si>
  <si>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</si>
  <si>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</si>
  <si>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</si>
  <si>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</si>
  <si>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</si>
  <si>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</si>
  <si>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</si>
  <si>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</si>
  <si>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</si>
  <si>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</si>
  <si>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</si>
  <si>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</si>
  <si>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</si>
  <si>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</si>
  <si>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</si>
  <si>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</si>
  <si>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</si>
  <si>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</si>
  <si>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</si>
  <si>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</si>
  <si>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</si>
  <si>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</si>
  <si>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</si>
  <si>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</si>
  <si>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</si>
  <si>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</si>
  <si>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</si>
  <si>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</si>
  <si>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</si>
  <si>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</si>
  <si>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</si>
  <si>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</si>
  <si>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</si>
  <si>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</si>
  <si>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</si>
  <si>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</si>
  <si>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</si>
  <si>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</si>
  <si>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</si>
  <si>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</si>
  <si>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</si>
  <si>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</si>
  <si>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</si>
  <si>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</si>
  <si>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</si>
  <si>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</si>
  <si>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</si>
  <si>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</si>
  <si>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</si>
  <si>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</si>
  <si>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</si>
  <si>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</si>
  <si>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</si>
  <si>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</si>
  <si>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</si>
  <si>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</si>
  <si>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</si>
  <si>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</si>
  <si>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</si>
  <si>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</si>
  <si>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</si>
  <si>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</si>
  <si>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</si>
  <si>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</si>
  <si>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</si>
  <si>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</si>
  <si>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</si>
  <si>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</si>
  <si>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</si>
  <si>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</si>
  <si>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</si>
  <si>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</si>
  <si>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</si>
  <si>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</si>
  <si>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</si>
  <si>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</si>
  <si>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</si>
  <si>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</si>
  <si>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</si>
  <si>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</si>
  <si>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</si>
  <si>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</si>
  <si>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</si>
  <si>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</si>
  <si>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</si>
  <si>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</si>
  <si>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</si>
  <si>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</si>
  <si>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</si>
  <si>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</si>
  <si>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</si>
  <si>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</si>
  <si>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</si>
  <si>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</si>
  <si>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</si>
  <si>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</si>
  <si>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</si>
  <si>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</si>
  <si>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</si>
  <si>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</si>
  <si>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</si>
  <si>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</si>
  <si>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</si>
  <si>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</si>
  <si>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</si>
  <si>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</si>
  <si>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</si>
  <si>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</si>
  <si>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</si>
  <si>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</si>
  <si>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</si>
  <si>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</si>
  <si>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</si>
  <si>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</si>
  <si>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</si>
  <si>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</si>
  <si>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</si>
  <si>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</si>
  <si>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</si>
  <si>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</si>
  <si>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</si>
  <si>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</si>
  <si>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</si>
  <si>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</si>
  <si>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</si>
  <si>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</si>
  <si>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</si>
  <si>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</si>
  <si>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</si>
  <si>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</si>
  <si>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</si>
  <si>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</si>
  <si>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</si>
  <si>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</si>
  <si>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</si>
  <si>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</si>
  <si>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</si>
  <si>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</si>
  <si>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</si>
  <si>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</si>
  <si>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</si>
  <si>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</si>
  <si>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</si>
  <si>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</si>
  <si>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</si>
  <si>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</si>
  <si>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</si>
  <si>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</si>
  <si>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</si>
  <si>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</si>
  <si>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</si>
  <si>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</si>
  <si>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</si>
  <si>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</si>
  <si>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</si>
  <si>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</si>
  <si>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</si>
  <si>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</si>
  <si>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</si>
  <si>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</si>
  <si>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</si>
  <si>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</si>
  <si>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</si>
  <si>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</si>
  <si>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</si>
  <si>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</si>
  <si>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</si>
  <si>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</si>
  <si>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</si>
  <si>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</si>
  <si>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</si>
  <si>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</si>
  <si>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</si>
  <si>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</si>
  <si>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</si>
  <si>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</si>
  <si>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</si>
  <si>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</si>
  <si>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</si>
  <si>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</si>
  <si>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</si>
  <si>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</si>
  <si>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</si>
  <si>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</si>
  <si>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</si>
  <si>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</si>
  <si>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</si>
  <si>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</si>
  <si>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</si>
  <si>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</si>
  <si>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</si>
  <si>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</si>
  <si>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</si>
  <si>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</si>
  <si>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</si>
  <si>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</si>
  <si>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</si>
  <si>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</si>
  <si>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</si>
  <si>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</si>
  <si>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</si>
  <si>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</si>
  <si>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</si>
  <si>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</si>
  <si>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</si>
  <si>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</si>
  <si>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</si>
  <si>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</si>
  <si>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</si>
  <si>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</si>
  <si>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</si>
  <si>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</si>
  <si>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</si>
  <si>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</si>
  <si>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</si>
  <si>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</si>
  <si>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</si>
  <si>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</si>
  <si>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</si>
  <si>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</si>
  <si>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</si>
  <si>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</si>
  <si>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</si>
  <si>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</si>
  <si>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</si>
  <si>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</si>
  <si>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</si>
  <si>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</si>
  <si>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</si>
  <si>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</si>
  <si>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</si>
  <si>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</si>
  <si>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</si>
  <si>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</si>
  <si>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</si>
  <si>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</si>
  <si>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</si>
  <si>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</si>
  <si>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</si>
  <si>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</si>
  <si>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</si>
  <si>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</si>
  <si>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</si>
  <si>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</si>
  <si>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</si>
  <si>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</si>
  <si>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</si>
  <si>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</si>
  <si>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</si>
  <si>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</si>
  <si>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</si>
  <si>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</si>
  <si>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</si>
  <si>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</si>
  <si>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</si>
  <si>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</si>
  <si>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</si>
  <si>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</si>
  <si>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</si>
  <si>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</si>
  <si>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</si>
  <si>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</si>
  <si>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</si>
  <si>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</si>
  <si>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</si>
  <si>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</si>
  <si>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</si>
  <si>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</si>
  <si>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</si>
  <si>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</si>
  <si>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</si>
  <si>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</si>
  <si>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</si>
  <si>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</si>
  <si>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</si>
  <si>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</si>
  <si>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</si>
  <si>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</si>
  <si>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</si>
  <si>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</si>
  <si>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</si>
  <si>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</si>
  <si>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</si>
  <si>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</si>
  <si>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</si>
  <si>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</si>
  <si>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</si>
  <si>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</si>
  <si>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</si>
  <si>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</si>
  <si>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</si>
  <si>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</si>
  <si>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</si>
  <si>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</si>
  <si>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</si>
  <si>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</si>
  <si>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</si>
  <si>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</si>
  <si>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</si>
  <si>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</si>
  <si>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</si>
  <si>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</si>
  <si>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</si>
  <si>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</si>
  <si>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</si>
  <si>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</si>
  <si>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</si>
  <si>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</si>
  <si>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</si>
  <si>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</si>
  <si>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</si>
  <si>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</si>
  <si>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</si>
  <si>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</si>
  <si>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</si>
  <si>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</si>
  <si>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</si>
  <si>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</si>
  <si>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</si>
  <si>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</si>
  <si>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</si>
  <si>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</si>
  <si>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</si>
  <si>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</si>
  <si>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</si>
  <si>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</si>
  <si>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</si>
  <si>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</si>
  <si>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</si>
  <si>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</si>
  <si>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</si>
  <si>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</si>
  <si>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</si>
  <si>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</si>
  <si>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</si>
  <si>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</si>
  <si>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</si>
  <si>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</si>
  <si>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</si>
  <si>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</si>
  <si>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</si>
  <si>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</si>
  <si>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</si>
  <si>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</si>
  <si>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</si>
  <si>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</si>
  <si>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</si>
  <si>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</si>
  <si>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</si>
  <si>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</si>
  <si>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</si>
  <si>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</si>
  <si>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</si>
  <si>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</si>
  <si>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</si>
  <si>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</si>
  <si>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</si>
  <si>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</si>
  <si>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</si>
  <si>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</si>
  <si>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</si>
  <si>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</si>
  <si>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</si>
  <si>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</si>
  <si>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</si>
  <si>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</si>
  <si>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</si>
  <si>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</si>
  <si>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</si>
  <si>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</si>
  <si>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</si>
  <si>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</si>
  <si>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</si>
  <si>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</si>
  <si>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</si>
  <si>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</si>
  <si>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</si>
  <si>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</si>
  <si>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</si>
  <si>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</si>
  <si>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</si>
  <si>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</si>
  <si>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</si>
  <si>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</si>
  <si>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</si>
  <si>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</si>
  <si>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</si>
  <si>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</si>
  <si>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</si>
  <si>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</si>
  <si>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</si>
  <si>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</si>
  <si>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</si>
  <si>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</si>
  <si>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</si>
  <si>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</si>
  <si>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</si>
  <si>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</si>
  <si>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</si>
  <si>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</si>
  <si>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</si>
  <si>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</si>
  <si>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</si>
  <si>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</si>
  <si>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</si>
  <si>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</si>
  <si>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</si>
  <si>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</si>
  <si>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</si>
  <si>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</si>
  <si>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</si>
  <si>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</si>
  <si>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</si>
  <si>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</si>
  <si>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</si>
  <si>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</si>
  <si>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</si>
  <si>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</si>
  <si>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</si>
  <si>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</si>
  <si>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</si>
  <si>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</si>
  <si>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</si>
  <si>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</si>
  <si>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</si>
  <si>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</si>
  <si>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</si>
  <si>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</si>
  <si>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</si>
  <si>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</si>
  <si>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</si>
  <si>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</si>
  <si>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</si>
  <si>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</si>
  <si>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</si>
  <si>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</si>
  <si>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</si>
  <si>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</si>
  <si>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</si>
  <si>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</si>
  <si>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</si>
  <si>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</si>
  <si>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</si>
  <si>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</si>
  <si>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</si>
  <si>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</si>
  <si>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</si>
  <si>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</si>
  <si>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</si>
  <si>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</si>
  <si>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</si>
  <si>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</si>
  <si>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</si>
  <si>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</si>
  <si>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</si>
  <si>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</si>
  <si>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</si>
  <si>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</si>
  <si>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</si>
  <si>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</si>
  <si>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</si>
  <si>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</si>
  <si>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</si>
  <si>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</si>
  <si>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</si>
  <si>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</si>
  <si>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</si>
  <si>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</si>
  <si>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</si>
  <si>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</si>
  <si>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</si>
  <si>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</si>
  <si>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</si>
  <si>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</si>
  <si>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</si>
  <si>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</si>
  <si>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</si>
  <si>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</si>
  <si>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</si>
  <si>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</si>
  <si>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</si>
  <si>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</si>
  <si>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</si>
  <si>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</si>
  <si>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</si>
  <si>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</si>
  <si>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</si>
  <si>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</si>
  <si>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</si>
  <si>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</si>
  <si>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</si>
  <si>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</si>
  <si>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</si>
  <si>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</si>
  <si>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</si>
  <si>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</si>
  <si>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</si>
  <si>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</si>
  <si>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</si>
  <si>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</si>
  <si>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</si>
  <si>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</si>
  <si>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</si>
  <si>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</si>
  <si>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</si>
  <si>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</si>
  <si>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</si>
  <si>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</si>
  <si>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</si>
  <si>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</si>
  <si>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</si>
  <si>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</si>
  <si>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</si>
  <si>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</si>
  <si>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</si>
  <si>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</si>
  <si>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</si>
  <si>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</si>
  <si>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</si>
  <si>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</si>
  <si>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</si>
  <si>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</si>
  <si>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</si>
  <si>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</si>
  <si>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</si>
  <si>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</si>
  <si>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</si>
  <si>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</si>
  <si>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</si>
  <si>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</si>
  <si>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</si>
  <si>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</si>
  <si>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</si>
  <si>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</si>
  <si>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</si>
  <si>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</si>
  <si>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</si>
  <si>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</si>
  <si>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</si>
  <si>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</si>
  <si>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</si>
  <si>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</si>
  <si>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</si>
  <si>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</si>
  <si>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</si>
  <si>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</si>
  <si>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</si>
  <si>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</si>
  <si>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</si>
  <si>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</si>
  <si>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</si>
  <si>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</si>
  <si>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</si>
  <si>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</si>
  <si>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</si>
  <si>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</si>
  <si>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</si>
  <si>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</si>
  <si>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</si>
  <si>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</si>
  <si>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</si>
  <si>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</si>
  <si>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</si>
  <si>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</si>
  <si>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</si>
  <si>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</si>
  <si>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</si>
  <si>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</si>
  <si>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</si>
  <si>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</si>
  <si>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</si>
  <si>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</si>
  <si>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</si>
  <si>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</si>
  <si>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</si>
  <si>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</si>
  <si>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</si>
  <si>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</si>
  <si>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</si>
  <si>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</si>
  <si>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</si>
  <si>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</si>
  <si>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</si>
  <si>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</si>
  <si>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</si>
  <si>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</si>
  <si>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</si>
  <si>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</si>
  <si>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</si>
  <si>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</si>
  <si>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</si>
  <si>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</si>
  <si>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</si>
  <si>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</si>
  <si>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</si>
  <si>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</si>
  <si>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</si>
  <si>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</si>
  <si>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</si>
  <si>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</si>
  <si>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</si>
  <si>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</si>
  <si>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</si>
  <si>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</si>
  <si>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</si>
  <si>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</si>
  <si>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</si>
  <si>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</si>
  <si>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</si>
  <si>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</si>
  <si>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</si>
  <si>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</si>
  <si>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</si>
  <si>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</si>
  <si>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</si>
  <si>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</si>
  <si>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</si>
  <si>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</si>
  <si>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</si>
  <si>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</si>
  <si>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</si>
  <si>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</si>
  <si>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</si>
  <si>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</si>
  <si>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</si>
  <si>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</si>
  <si>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</si>
  <si>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</si>
  <si>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</si>
  <si>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</si>
  <si>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</si>
  <si>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</si>
  <si>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</si>
  <si>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</si>
  <si>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</si>
  <si>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</si>
  <si>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</si>
  <si>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</si>
  <si>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</si>
  <si>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</si>
  <si>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</si>
  <si>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</si>
  <si>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</si>
  <si>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</si>
  <si>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</si>
  <si>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</si>
  <si>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</si>
  <si>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</si>
  <si>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</si>
  <si>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</si>
  <si>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</si>
  <si>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</si>
  <si>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</si>
  <si>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</si>
  <si>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</si>
  <si>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</si>
  <si>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</si>
  <si>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</si>
  <si>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</si>
  <si>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</si>
  <si>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</si>
  <si>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</si>
  <si>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</si>
  <si>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</si>
  <si>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</si>
  <si>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</si>
  <si>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</si>
  <si>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</si>
  <si>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</si>
  <si>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</si>
  <si>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</si>
  <si>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</si>
  <si>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</si>
  <si>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</si>
  <si>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</si>
  <si>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</si>
  <si>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</si>
  <si>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</si>
  <si>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</si>
  <si>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</si>
  <si>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</si>
  <si>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</si>
  <si>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</si>
  <si>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</si>
  <si>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</si>
  <si>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</si>
  <si>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</si>
  <si>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</si>
  <si>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</si>
  <si>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</si>
  <si>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</si>
  <si>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</si>
  <si>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</si>
  <si>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</si>
  <si>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</si>
  <si>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</si>
  <si>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</si>
  <si>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</si>
  <si>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</si>
  <si>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</si>
  <si>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</si>
  <si>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</si>
  <si>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</si>
  <si>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</si>
  <si>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</si>
  <si>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</si>
  <si>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</si>
  <si>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</si>
  <si>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</si>
  <si>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</si>
  <si>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</si>
  <si>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</si>
  <si>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</si>
  <si>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</si>
  <si>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</si>
  <si>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</si>
  <si>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</si>
  <si>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</si>
  <si>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</si>
  <si>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</si>
  <si>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</si>
  <si>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</si>
  <si>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</si>
  <si>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</si>
  <si>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</si>
  <si>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</si>
  <si>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</si>
  <si>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</si>
  <si>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</si>
  <si>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</si>
  <si>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</si>
  <si>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</si>
  <si>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</si>
  <si>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</si>
  <si>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</si>
  <si>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</si>
  <si>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</si>
  <si>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</si>
  <si>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</si>
  <si>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</si>
  <si>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</si>
  <si>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</si>
  <si>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</si>
  <si>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</si>
  <si>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</si>
  <si>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</si>
  <si>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</si>
  <si>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</si>
  <si>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</si>
  <si>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</si>
  <si>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</si>
  <si>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</si>
  <si>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</si>
  <si>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</si>
  <si>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</si>
  <si>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</si>
  <si>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</si>
  <si>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</si>
  <si>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</si>
  <si>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</si>
  <si>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</si>
  <si>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</si>
  <si>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</si>
  <si>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</si>
  <si>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</si>
  <si>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</si>
  <si>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</si>
  <si>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</si>
  <si>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</si>
  <si>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</si>
  <si>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</si>
  <si>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</si>
  <si>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</si>
  <si>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</si>
  <si>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</si>
  <si>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</si>
  <si>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</si>
  <si>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</si>
  <si>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</si>
  <si>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</si>
  <si>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</si>
  <si>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</si>
  <si>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</si>
  <si>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</si>
  <si>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</si>
  <si>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</si>
  <si>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</si>
  <si>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</si>
  <si>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</si>
  <si>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</si>
  <si>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</si>
  <si>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</si>
  <si>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</si>
  <si>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</si>
  <si>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</si>
  <si>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</si>
  <si>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</si>
  <si>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</si>
  <si>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</si>
  <si>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</si>
  <si>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</si>
  <si>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</si>
  <si>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</si>
  <si>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</si>
  <si>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</si>
  <si>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</si>
  <si>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</si>
  <si>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</si>
  <si>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</si>
  <si>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</si>
  <si>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</si>
  <si>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</si>
  <si>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</si>
  <si>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</si>
  <si>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</si>
  <si>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</si>
  <si>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</si>
  <si>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</si>
  <si>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</si>
  <si>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</si>
  <si>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</si>
  <si>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</si>
  <si>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</si>
  <si>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</si>
  <si>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</si>
  <si>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</si>
  <si>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</si>
  <si>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</si>
  <si>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</si>
  <si>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</si>
  <si>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</si>
  <si>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</si>
  <si>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</si>
  <si>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</si>
  <si>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</si>
  <si>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</si>
  <si>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</si>
  <si>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</si>
  <si>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</si>
  <si>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</si>
  <si>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</si>
  <si>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</si>
  <si>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</si>
  <si>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</si>
  <si>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</si>
  <si>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</si>
  <si>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</si>
  <si>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</si>
  <si>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</si>
  <si>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</si>
  <si>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</si>
  <si>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</si>
  <si>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</si>
  <si>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</si>
  <si>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</si>
  <si>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</si>
  <si>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</si>
  <si>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</si>
  <si>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</si>
  <si>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</si>
  <si>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</si>
  <si>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</si>
  <si>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</si>
  <si>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</si>
  <si>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</si>
  <si>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</si>
  <si>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</si>
  <si>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</si>
  <si>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</si>
  <si>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</si>
  <si>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</si>
  <si>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</si>
  <si>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</si>
  <si>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</si>
  <si>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</si>
  <si>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</si>
  <si>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</si>
  <si>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</si>
  <si>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</si>
  <si>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</si>
  <si>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</si>
  <si>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</si>
  <si>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</si>
  <si>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</si>
  <si>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</si>
  <si>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</si>
  <si>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</si>
  <si>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</si>
  <si>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</si>
  <si>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</si>
  <si>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</si>
  <si>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</si>
  <si>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</si>
  <si>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</si>
  <si>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</si>
  <si>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</si>
  <si>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</si>
  <si>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</si>
  <si>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</si>
  <si>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</si>
  <si>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</si>
  <si>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</si>
  <si>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</si>
  <si>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</si>
  <si>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</si>
  <si>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</si>
  <si>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</si>
  <si>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</si>
  <si>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</si>
  <si>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</si>
  <si>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</si>
  <si>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</si>
  <si>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</si>
  <si>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</si>
  <si>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</si>
  <si>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</si>
  <si>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</si>
  <si>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</si>
  <si>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</si>
  <si>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</si>
  <si>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</si>
  <si>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</si>
  <si>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</si>
  <si>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</si>
  <si>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</si>
  <si>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</si>
  <si>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</si>
  <si>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</si>
  <si>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</si>
  <si>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</si>
  <si>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</si>
  <si>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</si>
  <si>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</si>
  <si>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</si>
  <si>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</si>
  <si>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</si>
  <si>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</si>
  <si>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</si>
  <si>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</si>
  <si>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</si>
  <si>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</si>
  <si>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</si>
  <si>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</si>
  <si>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</si>
  <si>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</si>
  <si>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</si>
  <si>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</si>
  <si>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</si>
  <si>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</si>
  <si>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</si>
  <si>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</si>
  <si>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</si>
  <si>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</si>
  <si>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</si>
  <si>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</si>
  <si>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</si>
  <si>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</si>
  <si>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</si>
  <si>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</si>
  <si>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</si>
  <si>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</si>
  <si>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</si>
  <si>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</si>
  <si>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</si>
  <si>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</si>
  <si>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</si>
  <si>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</si>
  <si>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</si>
  <si>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</si>
  <si>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</si>
  <si>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</si>
  <si>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</si>
  <si>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</si>
  <si>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</si>
  <si>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</si>
  <si>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</si>
  <si>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</si>
  <si>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</si>
  <si>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</si>
  <si>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</si>
  <si>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</si>
  <si>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</si>
  <si>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</si>
  <si>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</si>
  <si>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</si>
  <si>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</si>
  <si>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</si>
  <si>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</si>
  <si>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</si>
  <si>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</si>
  <si>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</si>
  <si>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</si>
  <si>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</si>
  <si>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</si>
  <si>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</si>
  <si>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</si>
  <si>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</si>
  <si>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</si>
  <si>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</si>
  <si>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</si>
  <si>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</si>
  <si>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</si>
  <si>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</si>
  <si>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</si>
  <si>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</si>
  <si>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</si>
  <si>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</si>
  <si>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</si>
  <si>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</si>
  <si>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</si>
  <si>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</si>
  <si>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</si>
  <si>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</si>
  <si>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</si>
  <si>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</si>
  <si>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</si>
  <si>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</si>
  <si>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</si>
  <si>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</si>
  <si>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</si>
  <si>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</si>
  <si>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</si>
  <si>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</si>
  <si>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</si>
  <si>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</si>
  <si>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</si>
  <si>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</si>
  <si>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</si>
  <si>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</si>
  <si>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</si>
  <si>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</si>
  <si>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</si>
  <si>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</si>
  <si>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</si>
  <si>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</si>
  <si>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</si>
  <si>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</si>
  <si>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</si>
  <si>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</si>
  <si>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</si>
  <si>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</si>
  <si>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</si>
  <si>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</si>
  <si>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</si>
  <si>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</si>
  <si>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</si>
  <si>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</si>
  <si>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</si>
  <si>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</si>
  <si>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</si>
  <si>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</si>
  <si>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</si>
  <si>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</si>
  <si>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</si>
  <si>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</si>
  <si>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</si>
  <si>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</si>
  <si>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</si>
  <si>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</si>
  <si>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</si>
  <si>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</si>
  <si>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</si>
  <si>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</si>
  <si>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</si>
  <si>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</si>
  <si>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</si>
  <si>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</si>
  <si>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</si>
  <si>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</si>
  <si>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</si>
  <si>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</si>
  <si>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</si>
  <si>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</si>
  <si>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</si>
  <si>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</si>
  <si>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</si>
  <si>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</si>
  <si>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</si>
  <si>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</si>
  <si>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</si>
  <si>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</si>
  <si>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</si>
  <si>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</si>
  <si>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</si>
  <si>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</si>
  <si>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</si>
  <si>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</si>
  <si>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</si>
  <si>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</si>
  <si>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</si>
  <si>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</si>
  <si>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</si>
  <si>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</si>
  <si>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</si>
  <si>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</si>
  <si>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</si>
  <si>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</si>
  <si>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</si>
  <si>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</si>
  <si>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</si>
  <si>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</si>
  <si>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</si>
  <si>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</si>
  <si>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</si>
  <si>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</si>
  <si>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</si>
  <si>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</si>
  <si>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</si>
  <si>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</si>
  <si>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</si>
  <si>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</si>
  <si>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</si>
  <si>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</si>
  <si>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</si>
  <si>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</si>
  <si>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</si>
  <si>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</si>
  <si>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</si>
  <si>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</si>
  <si>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</si>
  <si>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</si>
  <si>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</si>
  <si>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</si>
  <si>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</si>
  <si>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</si>
  <si>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</si>
  <si>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</si>
  <si>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</si>
  <si>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</si>
  <si>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</si>
  <si>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</si>
  <si>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</si>
  <si>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</si>
  <si>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</si>
  <si>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</si>
  <si>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</si>
  <si>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</si>
  <si>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</si>
  <si>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</si>
  <si>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</si>
  <si>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</si>
  <si>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</si>
  <si>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</si>
  <si>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</si>
  <si>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</si>
  <si>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</si>
  <si>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</si>
  <si>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</si>
  <si>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</si>
  <si>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</si>
  <si>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</si>
  <si>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</si>
  <si>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</si>
  <si>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</si>
  <si>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</si>
  <si>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</si>
  <si>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</si>
  <si>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</si>
  <si>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</si>
  <si>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</si>
  <si>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</si>
  <si>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</si>
  <si>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</si>
  <si>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</si>
  <si>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</si>
  <si>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</si>
  <si>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</si>
  <si>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</si>
  <si>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</si>
  <si>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</si>
  <si>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</si>
  <si>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</si>
  <si>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</si>
  <si>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</si>
  <si>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</si>
  <si>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</si>
  <si>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</si>
  <si>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</si>
  <si>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</si>
  <si>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</si>
  <si>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</si>
  <si>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</si>
  <si>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</si>
  <si>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</si>
  <si>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</si>
  <si>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</si>
  <si>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</si>
  <si>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</si>
  <si>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</si>
  <si>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</si>
  <si>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</si>
  <si>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</si>
  <si>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</si>
  <si>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</si>
  <si>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</si>
  <si>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</si>
  <si>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</si>
  <si>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</si>
  <si>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</si>
  <si>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</si>
  <si>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</si>
  <si>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</si>
  <si>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</si>
  <si>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</si>
  <si>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</si>
  <si>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</si>
  <si>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</si>
  <si>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</si>
  <si>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</si>
  <si>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</si>
  <si>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</si>
  <si>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</si>
  <si>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</si>
  <si>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</si>
  <si>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</si>
  <si>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</si>
  <si>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</si>
  <si>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</si>
  <si>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</si>
  <si>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</si>
  <si>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</si>
  <si>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</si>
  <si>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</si>
  <si>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</si>
  <si>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</si>
  <si>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</si>
  <si>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</si>
  <si>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</si>
  <si>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</si>
  <si>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</si>
  <si>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</si>
  <si>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</si>
  <si>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</si>
  <si>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</si>
  <si>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</si>
  <si>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</si>
  <si>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</si>
  <si>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</si>
  <si>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</si>
  <si>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</si>
  <si>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</si>
  <si>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</si>
  <si>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</si>
  <si>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</si>
  <si>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</si>
  <si>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</si>
  <si>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</si>
  <si>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</si>
  <si>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</si>
  <si>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</si>
  <si>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</si>
  <si>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</si>
  <si>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</si>
  <si>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</si>
  <si>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</si>
  <si>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</si>
  <si>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</si>
  <si>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</si>
  <si>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</si>
  <si>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</si>
  <si>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</si>
  <si>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</si>
  <si>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</si>
  <si>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</si>
  <si>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</si>
  <si>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</si>
  <si>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</si>
  <si>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</si>
  <si>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</si>
  <si>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</si>
  <si>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</si>
  <si>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</si>
  <si>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</si>
  <si>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</si>
  <si>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</si>
  <si>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</si>
  <si>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</si>
  <si>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</si>
  <si>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</si>
  <si>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</si>
  <si>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</si>
  <si>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</si>
  <si>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</si>
  <si>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</si>
  <si>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</si>
  <si>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</si>
  <si>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</si>
  <si>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</si>
  <si>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</si>
  <si>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</si>
  <si>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</si>
  <si>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</si>
  <si>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</si>
  <si>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</si>
  <si>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</si>
  <si>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</si>
  <si>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</si>
  <si>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</si>
  <si>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</si>
  <si>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</si>
  <si>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</si>
  <si>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</si>
  <si>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</si>
  <si>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</si>
  <si>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</si>
  <si>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</si>
  <si>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</si>
  <si>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</si>
  <si>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</si>
  <si>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</si>
  <si>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</si>
  <si>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</si>
  <si>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</si>
  <si>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</si>
  <si>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</si>
  <si>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</si>
  <si>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</si>
  <si>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</si>
  <si>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</si>
  <si>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</si>
  <si>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</si>
  <si>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</si>
  <si>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</si>
  <si>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</si>
  <si>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</si>
  <si>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</si>
  <si>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</si>
  <si>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</si>
  <si>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</si>
  <si>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</si>
  <si>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</si>
  <si>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</si>
  <si>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</si>
  <si>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</si>
  <si>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</si>
  <si>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</si>
  <si>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</si>
  <si>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</si>
  <si>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</si>
  <si>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</si>
  <si>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</si>
  <si>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</si>
  <si>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</si>
  <si>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</si>
  <si>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</si>
  <si>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</si>
  <si>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</si>
  <si>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</si>
  <si>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</si>
  <si>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</si>
  <si>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</si>
  <si>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</si>
  <si>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</si>
  <si>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</si>
  <si>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</si>
  <si>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</si>
  <si>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</si>
  <si>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</si>
  <si>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</si>
  <si>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</si>
  <si>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</si>
  <si>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</si>
  <si>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</si>
  <si>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</si>
  <si>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</si>
  <si>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</si>
  <si>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</si>
  <si>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</si>
  <si>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</si>
  <si>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</si>
  <si>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</si>
  <si>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</si>
  <si>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</si>
  <si>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</si>
  <si>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</si>
  <si>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</si>
  <si>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</si>
  <si>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</si>
  <si>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</si>
  <si>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</si>
  <si>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</si>
  <si>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</si>
  <si>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</si>
  <si>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</si>
  <si>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</si>
  <si>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</si>
  <si>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</si>
  <si>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</si>
  <si>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</si>
  <si>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</si>
  <si>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</si>
  <si>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</si>
  <si>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</si>
  <si>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</si>
  <si>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</si>
  <si>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</si>
  <si>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</si>
  <si>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</si>
  <si>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</si>
  <si>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</si>
  <si>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</si>
  <si>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</si>
  <si>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</si>
  <si>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</si>
  <si>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</si>
  <si>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</si>
  <si>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</si>
  <si>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</si>
  <si>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</si>
  <si>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</si>
  <si>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</si>
  <si>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</si>
  <si>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</si>
  <si>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</si>
  <si>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</si>
  <si>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</si>
  <si>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</si>
  <si>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</si>
  <si>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</si>
  <si>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</si>
  <si>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</si>
  <si>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</si>
  <si>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</si>
  <si>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</si>
  <si>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</si>
  <si>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</si>
  <si>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</si>
  <si>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</si>
  <si>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</si>
  <si>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</si>
  <si>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</si>
  <si>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</si>
  <si>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</si>
  <si>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</si>
  <si>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</si>
  <si>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</si>
  <si>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</si>
  <si>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</si>
  <si>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</si>
  <si>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</si>
  <si>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</si>
  <si>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</si>
  <si>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</si>
  <si>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</si>
  <si>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</si>
  <si>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</si>
  <si>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</si>
  <si>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</si>
  <si>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</si>
  <si>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</si>
  <si>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</si>
  <si>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</si>
  <si>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</si>
  <si>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</si>
  <si>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</si>
  <si>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</si>
  <si>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</si>
  <si>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</si>
  <si>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</si>
  <si>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</si>
  <si>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</si>
  <si>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</si>
  <si>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</si>
  <si>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</si>
  <si>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</si>
  <si>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</si>
  <si>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</si>
  <si>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</si>
  <si>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</si>
  <si>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</si>
  <si>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</si>
  <si>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</si>
  <si>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</si>
  <si>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</si>
  <si>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</si>
  <si>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</si>
  <si>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</si>
  <si>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</si>
  <si>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</si>
  <si>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</si>
  <si>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</si>
  <si>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</si>
  <si>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</si>
  <si>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</si>
  <si>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</si>
  <si>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</si>
  <si>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</si>
  <si>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</si>
  <si>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</si>
  <si>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</si>
  <si>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</si>
  <si>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</si>
  <si>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</si>
  <si>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</si>
  <si>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PCM-20251202-00001729</t>
  </si>
  <si>
    <t>access issue site located at king Abdallah stadium Need Special Permission</t>
  </si>
  <si>
    <t>no pcm</t>
  </si>
  <si>
    <t>EM team on the way need 10 Min</t>
  </si>
  <si>
    <t>SCECO cut in area and team on the way to saving JED2928</t>
  </si>
  <si>
    <t>SCECO cut in area and team on the way to saving HUB and anther team on way way need 75 Min</t>
  </si>
  <si>
    <t>team at site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</si>
  <si>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</si>
  <si>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</si>
  <si>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</si>
  <si>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</si>
  <si>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</si>
  <si>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</si>
  <si>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</si>
  <si>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</si>
  <si>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PCM-20251203-00000458</t>
  </si>
  <si>
    <t>ETA 80 mins</t>
  </si>
  <si>
    <t>PCM-20251203-00000548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</si>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</sst>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5" totalsRowShown="0" headerRowDxfId="46" dataDxfId="45" headerRowBorderDxfId="43" tableBorderDxfId="44" totalsRowBorderDxfId="42">
  <autoFilter ref="A1:L2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331.46935648148065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45994.417782407407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45994.417782407407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45994.417782407407</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45994.417782407407</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45994.417782407407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45994.417782407407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45994.417782407407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45994.417782407407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45994.417782407407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45994.417782407407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45994.417782407407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45994.417782407407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45994.417782407407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45994.417782407407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45994.417782407407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45994.417782407407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45994.417782407407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45994.417782407407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45994.417782407407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45994.417782407407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45994.417782407407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45994.417782407407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45994.417782407407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45994.417782407407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45994.417782407407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45994.417782407407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45994.417782407407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45994.417782407407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45994.417782407407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45994.417782407407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45994.417782407407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45994.417782407407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45994.417782407407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45994.417782407407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45994.417782407407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45994.417782407407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45994.417782407407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45994.417782407407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45994.417782407407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45994.417782407407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45994.417782407407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45994.417782407407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45994.417782407407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45994.417782407407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45994.417782407407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45994.417782407407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45994.417782407407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45994.417782407407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45994.417782407407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45994.417782407407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45994.417782407407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45994.417782407407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45994.417782407407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45994.417782407407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45994.417782407407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45994.417782407407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45994.417782407407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45994.417782407407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45994.417782407407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45994.417782407407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45994.417782407407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45994.417782407407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45994.417782407407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45994.417782407407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45994.417782407407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45994.417782407407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45994.417782407407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45994.417782407407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45994.417782407407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45994.417782407407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45994.417782407407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45994.417782407407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45994.417782407407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45994.417782407407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45994.417782407407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45994.417782407407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45994.417782407407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45994.417782407407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45994.417782407407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45994.417782407407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45994.417782407407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45994.417782407407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45994.417782407407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45994.417782407407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45994.417782407407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45994.417782407407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45994.417782407407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45994.417782407407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45994.417782407407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45994.417782407407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45994.417782407407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45994.417782407407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45994.417782407407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45994.417782407407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45994.417782407407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45994.417782407407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45994.417782407407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45994.417782407407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45994.417782407407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45994.417782407407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45994.417782407407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45994.417782407407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45994.417782407407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45994.417782407407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45994.417782407407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45994.417782407407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45994.417782407407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45994.417782407407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45994.417782407407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45994.417782407407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45994.417782407407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45994.417782407407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45994.417782407407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45994.417782407407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45994.417782407407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45994.417782407407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45994.417782407407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45994.417782407407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45994.417782407407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45994.417782407407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45994.417782407407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45994.417782407407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45994.417782407407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45994.417782407407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45994.417782407407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45994.417782407407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45994.417782407407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45994.417782407407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45994.417782407407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45994.417782407407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45994.417782407407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45994.417782407407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45994.417782407407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45994.417782407407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45994.417782407407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45994.417782407407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45994.417782407407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45994.417782407407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45994.417782407407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45994.417782407407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45994.417782407407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45994.417782407407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45994.417782407407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45994.417782407407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45994.417782407407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45994.417782407407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45994.417782407407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45994.417782407407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45994.417782407407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45994.417782407407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45994.417782407407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45994.417782407407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45994.417782407407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45994.417782407407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45994.417782407407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45994.417782407407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45994.417782407407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45994.417782407407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45994.417782407407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45994.417782407407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45994.417782407407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45994.417782407407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45994.417782407407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45994.417782407407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45994.417782407407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45994.417782407407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45994.417782407407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45994.417782407407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45994.417782407407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45994.417782407407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45994.417782407407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45994.417782407407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45994.417782407407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45994.417782407407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45994.417782407407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45994.417782407407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45994.417782407407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45994.417782407407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45994.417782407407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45994.417782407407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45994.417782407407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45994.417782407407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45994.417782407407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45994.417782407407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45994.417782407407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45994.417782407407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45994.417782407407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45994.417782407407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45994.417782407407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45994.417782407407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45994.417782407407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45994.417782407407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45994.417782407407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45994.417782407407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45994.417782407407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45994.417782407407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45994.417782407407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45994.417782407407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45994.417782407407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45994.417782407407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45994.417782407407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45994.417782407407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45994.417782407407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45994.417782407407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45994.417782407407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45994.417782407407</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2A90BE28-EB7F-4FF6-A9AE-A73B1C4D4888}"/>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169.41794479166856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10.030363425925316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45994.417782407407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45994.417782407407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45994.417782407407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45994.41778275463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45994.41778275463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45994.41778275463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45994.41778275463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45994.41778275463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45994.41778275463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45994.41778275463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45994.41778275463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45994.41778275463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45994.41778275463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45994.41778275463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45994.41778275463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45994.41778275463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45994.41778275463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45994.41778275463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45994.41778275463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45994.41778275463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45994.41778275463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45994.41778275463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45994.41778275463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45994.41778275463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45994.41778275463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45994.41778275463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45994.41778275463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45994.41778275463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45994.41778275463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45994.41778275463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45994.41778275463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45994.41778275463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45994.41778275463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0" ca="1" si="0">IFERROR(NOW()-F2,"-")</f>
        <v>45994.41778275463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45994.41778275463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45994.41778275463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45994.41778275463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45994.41778275463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45994.41778275463</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45994.41778275463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45994.41778275463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45994.41778275463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45994.41778275463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45994.41778275463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45994.41778275463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45994.41778275463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45994.41778275463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45994.41778275463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45994.41778275463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45994.41778275463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45994.41778275463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45994.41778275463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45994.41778275463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45994.41778275463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45994.41778275463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45994.41778275463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45994.41778275463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45994.41778275463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45994.41778275463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45994.41778275463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45994.41778275463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45994.41778275463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45994.41778275463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45994.41778275463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45994.41778275463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45994.41778275463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45994.41778275463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45994.41778275463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45994.41778275463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45994.41778275463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45994.41778275463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45994.41778275463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45994.41778275463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45994.41778275463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45994.41778275463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45994.41778275463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45994.41778275463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45994.41778275463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45994.41778275463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45994.41778275463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45994.41778275463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45994.41778275463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45994.41778275463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45994.41778275463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45994.41778275463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45994.41778275463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45994.41778275463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45994.41778275463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45994.41778275463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45994.41778275463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45994.41778275463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45994.41778275463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45994.41778275463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45994.41778275463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45994.41778275463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45994.41778275463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45994.41778275463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45994.41778275463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45994.41778275463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45994.41778275463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45994.41778275463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45994.41778275463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45994.41778275463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45994.41778275463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45994.41778275463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45994.41778275463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45994.41778275463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45994.41778275463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45994.41778275463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45994.41778275463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45994.41778275463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45994.41778275463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45994.41778275463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45994.41778275463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45994.41778275463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45994.41778275463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45994.41778275463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45994.41778275463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45994.41778275463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45994.41778275463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45994.41778275463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45994.41778275463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45994.41778275463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45994.41778275463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45994.41778275463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45994.41778275463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45994.41778275463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45994.41778275463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45994.41778275463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45994.41778275463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45994.41778275463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45994.41778275463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45994.41778275463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45994.41778275463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45994.41778275463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45994.41778275463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45994.41778275463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45994.41778275463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45994.41778275463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45994.41778275463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45994.41778275463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45994.41778275463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45994.41778275463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45994.41778275463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45994.41778275463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45994.41778275463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45994.41778275463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45994.41778275463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45994.41778275463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45994.41778275463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45994.41778275463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45994.41778275463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45994.41778275463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45994.41778275463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45994.41778275463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45994.41778275463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45994.41778275463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45994.41778275463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45994.41778275463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45994.41778275463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45994.41778275463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45994.41778275463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45994.41778275463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45994.41778275463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45994.41778275463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45994.41778275463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45994.41778275463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45994.41778275463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45994.41778275463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45994.41778275463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45994.41778275463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45994.41778275463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45994.41778275463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45994.41778275463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45994.41778275463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45994.41778275463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45994.41778275463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45994.41778275463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45994.41778275463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45994.41778275463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45994.41778275463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45994.41778275463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45994.41778275463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45994.41778275463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45994.41778275463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45994.41778275463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45994.41778275463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45994.41778275463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45994.41778275463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45994.41778275463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45994.41778275463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45994.41778275463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45994.41778275463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45994.41778275463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45994.41778275463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45994.41778275463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45994.41778275463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45994.41778275463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45994.41778275463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45994.41778275463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45994.41778275463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45994.41778275463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45994.41778275463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45994.41778275463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45994.41778275463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45994.41778275463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45994.41778275463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45994.41778275463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45994.41778275463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45994.41778275463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45994.41778275463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45994.41778275463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45994.41778275463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45994.41778275463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45994.41778275463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45994.41778275463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45994.41778275463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45994.41778275463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45994.41778275463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45994.41778275463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45994.41778275463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45994.41778275463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45994.41778275463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45994.41778275463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45994.41778275463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45994.41778275463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45994.41778275463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45994.41778275463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45994.41778275463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45994.41778275463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45994.41778275463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45994.41778275463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45994.41778275463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45994.41778275463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45994.41778275463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45994.41778275463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45994.41778275463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45994.41778275463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45994.41778275463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45994.41778275463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45994.41778275463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45994.41778275463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45994.41778275463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45994.41778275463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45994.41778275463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45994.41778275463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45994.41778275463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45994.41778275463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45994.41778275463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45994.41778275463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45994.41778275463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45994.41778275463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45994.41778275463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45994.41778275463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45994.41778275463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45994.41778275463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45994.41778275463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45994.41778275463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45994.41778275463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45994.41778275463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45994.41778275463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45994.41778275463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45994.41778275463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45994.41778275463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45994.41778275463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45994.41778275463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45994.41778275463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45994.41778275463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45994.41778275463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45994.41778275463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45994.41778275463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45994.41778275463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45994.41778275463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45994.41778275463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45994.41778275463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45994.41778275463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45994.41778275463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45994.41778275463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45994.41778275463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45994.41778275463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45994.41778275463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45994.41778275463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45994.41778275463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45994.41778275463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45994.41778275463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45994.41778275463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45994.41778275463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45994.41778275463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45994.41778275463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45994.41778275463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45994.41778275463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45994.41778275463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45994.41778275463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45994.41778275463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45994.41778275463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45994.41778275463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45994.41778275463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45994.41778275463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45994.41778275463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45994.41778275463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45994.41778275463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45994.41778275463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45994.41778275463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45994.41778275463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45994.41778275463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45994.41778275463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45994.41778275463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45994.41778275463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45994.41778275463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45994.41778275463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45994.41778275463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45994.41778275463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45994.41778275463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45994.41778275463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45994.41778275463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45994.41778275463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45994.41778275463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45994.41778275463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45994.41778275463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45994.41778275463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45994.41778275463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45994.41778275463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45994.41778275463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45994.41778275463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45994.41778275463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45994.41778275463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45994.41778275463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45994.41778275463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45994.41778275463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45994.41778275463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45994.41778275463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45994.41778275463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45994.41778275463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45994.41778275463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45994.41778275463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45994.41778275463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45994.41778275463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45994.41778275463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45994.41778275463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45994.41778275463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45994.41778275463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45994.41778275463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45994.41778275463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45994.41778275463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45994.41778275463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45994.41778275463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45994.41778275463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45994.41778275463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45994.41778275463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45994.41778275463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45994.41778275463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45994.41778275463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45994.41778275463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45994.41778275463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45994.41778275463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45994.41778275463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45994.41778275463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45994.41778275463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45994.41778275463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45994.41778275463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45994.41778275463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45994.41778275463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45994.41778275463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45994.41778275463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45994.41778275463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45994.41778275463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45994.41778275463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45994.41778275463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45994.41778275463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45994.41778275463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45994.41778275463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45994.41778275463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45994.41778275463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45994.41778275463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45994.41778275463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45994.41778275463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45994.41778275463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45994.41778275463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45994.41778275463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45994.41778275463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45994.41778275463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45994.41778275463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45994.41778275463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45994.41778275463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45994.41778275463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45994.41778275463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45994.41778275463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45994.41778275463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45994.41778275463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45994.41778275463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45994.41778275463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45994.41778275463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45994.41778275463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45994.41778275463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45994.41778275463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45994.41778275463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45994.41778275463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45994.41778275463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45994.41778275463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45994.41778275463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45994.41778275463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45994.41778275463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45994.41778275463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45994.41778275463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45994.41778275463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45994.41778275463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45994.41778275463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45994.41778275463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45994.41778275463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45994.41778275463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45994.41778275463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45994.41778275463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45994.41778275463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45994.41778275463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45994.41778275463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45994.41778275463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45994.41778275463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45994.41778275463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45994.41778275463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45994.41778275463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45994.41778275463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45994.41778275463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45994.41778275463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45994.41778275463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45994.41778275463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45994.41778275463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45994.41778275463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45994.41778275463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45994.41778275463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45994.41778275463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45994.41778275463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45994.41778275463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45994.41778275463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45994.41778275463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45994.41778275463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45994.41778275463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45994.41778275463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45994.41778275463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45994.41778275463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45994.41778275463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45994.41778275463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45994.41778275463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45994.41778275463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45994.41778275463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45994.41778275463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45994.41778275463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45994.41778275463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45994.41778275463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45994.41778275463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45994.41778275463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45994.41778275463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45994.41778275463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45994.41778275463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45994.41778275463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45994.41778275463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45994.41778275463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45994.41778275463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45994.41778275463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45994.41778275463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45994.41778275463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45994.41778275463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45994.41778275463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45994.41778275463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45994.41778275463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45994.41778275463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45994.41778275463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45994.41778275463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45994.41778275463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45994.41778275463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45994.41778275463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45994.41778275463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45994.41778275463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45994.41778275463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45994.41778275463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45994.41778275463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45994.41778275463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45994.41778275463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45994.41778275463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45994.41778275463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45994.41778275463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45994.41778275463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45994.41778275463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45994.41778275463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45994.41778275463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45994.41778275463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45994.41778275463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45994.41778275463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45994.41778275463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45994.41778275463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45994.41778275463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45994.41778275463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45994.41778275463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45994.41778275463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45994.41778275463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45994.41778275463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45994.41778275463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45994.41778275463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45994.41778275463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45994.41778275463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45994.41778275463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45994.41778275463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45994.41778275463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45994.41778275463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45994.41778275463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45994.41778275463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45994.41778275463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45994.41778275463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45994.41778275463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45994.41778275463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45994.41778275463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45994.41778275463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45994.41778275463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45994.41778275463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45994.41778275463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45994.41778275463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45994.41778275463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45994.41778275463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45994.41778275463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45994.41778275463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45994.41778275463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45994.41778275463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45994.41778275463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45994.41778275463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45994.41778275463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45994.41778275463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45994.41778275463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45994.41778275463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45994.41778275463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45994.41778275463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45994.41778275463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45994.41778275463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45994.41778275463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45994.41778275463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45994.41778275463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45994.41778275463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45994.41778275463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45994.41778275463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45994.41778275463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45994.41778275463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45994.41778275463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45994.41778275463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45994.41778275463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45994.41778275463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45994.41778275463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45994.41778275463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45994.41778275463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45994.41778275463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45994.41778275463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45994.41778275463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45994.41778275463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45994.41778275463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45994.41778275463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45994.41778275463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45994.41778275463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45994.41778275463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45994.41778275463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45994.41778275463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45994.41778275463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45994.41778275463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45994.41778275463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45994.41778275463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45994.41778275463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45994.41778275463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45994.41778275463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45994.41778275463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45994.41778275463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45994.41778275463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45994.41778275463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45994.41778275463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45994.41778275463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45994.41778275463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45994.41778275463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45994.41778275463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45994.41778275463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45994.41778275463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45994.41778275463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45994.41778275463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45994.41778275463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45994.41778275463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45994.41778275463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45994.41778275463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45994.41778275463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45994.41778275463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45994.41778275463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45994.41778275463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45994.41778275463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45994.41778275463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45994.41778275463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45994.41778275463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45994.41778275463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45994.41778275463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45994.41778275463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45994.41778275463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45994.41778275463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45994.41778275463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45994.41778275463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45994.41778275463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45994.41778275463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45994.41778275463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45994.41778275463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45994.41778275463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45994.41778275463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45994.41778275463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45994.41778275463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45994.41778275463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45994.41778275463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45994.41778275463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45994.41778275463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45994.41778275463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45994.41778275463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45994.41778275463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45994.41778275463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45994.41778275463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45994.41778275463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45994.41778275463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45994.41778275463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45994.41778275463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45994.41778275463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45994.41778275463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45994.41778275463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45994.41778275463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45994.41778275463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45994.41778275463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45994.41778275463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45994.41778275463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45994.41778275463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45994.41778275463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45994.41778275463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45994.41778275463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45994.41778275463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45994.41778275463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45994.41778275463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45994.41778275463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45994.41778275463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45994.41778275463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45994.41778275463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45994.41778275463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45994.41778275463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45994.41778275463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45994.41778275463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45994.41778275463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45994.41778275463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45994.41778275463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45994.41778275463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45994.41778275463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45994.41778275463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45994.41778275463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45994.41778275463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45994.41778275463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45994.41778275463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45994.41778275463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45994.41778275463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45994.41778275463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45994.41778275463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45994.41778275463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45994.41778275463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45994.41778275463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45994.41778275463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45994.41778275463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45994.41778275463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45994.41778275463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45994.41778275463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45994.41778275463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45994.41778275463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45994.41778275463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45994.41778275463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45994.41778275463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45994.41778275463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45994.41778275463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45994.41778275463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45994.41778275463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45994.41778275463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45994.41778275463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45994.41778275463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45994.41778275463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45994.41778275463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45994.41778275463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45994.41778275463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45994.41778275463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45994.41778275463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45994.41778275463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45994.41778275463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45994.41778275463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45994.41778275463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45994.41778275463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45994.41778275463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45994.41778275463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45994.41778275463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45994.41778275463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45994.41778275463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45994.41778275463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45994.41778275463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45994.41778275463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45994.41778275463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45994.41778275463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45994.41778275463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45994.41778275463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45994.41778275463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45994.41778275463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45994.41778275463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45994.41778275463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45994.41778275463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45994.41778275463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45994.41778275463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45994.41778275463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45994.41778275463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45994.41778275463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45994.41778275463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45994.41778275463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45994.41778275463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45994.41778275463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45994.41778275463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45994.41778275463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45994.41778275463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45994.41778275463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45994.41778275463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45994.41778275463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45994.41778275463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45994.41778275463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45994.41778275463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45994.41778275463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45994.41778275463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45994.41778275463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45994.41778275463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45994.41778275463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45994.41778275463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45994.41778275463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45994.41778275463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45994.41778275463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45994.41778275463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45994.41778275463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45994.41778275463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45994.41778275463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45994.41778275463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45994.41778275463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45994.41778275463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45994.41778275463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45994.41778275463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45994.41778275463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45994.41778275463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45994.41778275463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45994.41778275463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45994.41778275463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45994.41778275463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45994.41778275463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45994.41778275463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45994.41778275463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45994.41778275463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45994.41778275463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45994.41778275463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45994.41778275463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45994.41778275463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45994.41778275463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45994.41778275463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45994.41778275463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45994.41778275463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45994.41778275463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45994.41778275463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45994.41778275463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45994.41778275463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45994.41778275463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45994.41778275463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45994.41778275463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45994.41778275463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45994.41778275463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45994.41778275463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45994.41778275463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45994.41778275463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45994.41778275463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45994.41778275463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45994.41778275463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45994.41778275463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45994.41778275463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45994.41778275463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45994.41778275463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45994.41778275463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45994.41778275463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45994.41778275463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45994.41778275463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45994.41778275463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45994.41778275463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45994.41778275463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45994.41778275463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45994.41778275463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45994.41778275463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45994.41778275463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45994.41778275463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45994.41778275463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45994.41778275463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45994.41778275463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45994.41778275463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45994.41778275463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45994.41778275463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45994.41778275463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45994.41778275463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45994.41778275463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45994.41778275463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45994.41778275463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45994.41778275463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45994.41778275463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45994.41778275463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45994.41778275463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45994.41778275463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45994.41778275463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45994.41778275463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45994.41778275463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45994.41778275463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45994.41778275463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45994.41778275463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45994.41778275463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45994.41778275463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45994.41778275463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45994.41778275463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45994.41778275463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45994.41778275463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45994.41778275463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45994.41778275463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45994.41778275463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45994.41778275463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45994.41778275463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45994.41778275463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45994.41778275463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45994.41778275463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45994.41778275463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45994.41778275463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45994.41778275463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45994.41778275463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45994.41778275463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45994.41778275463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45994.41778275463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45994.41778275463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45994.41778275463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45994.41778275463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45994.41778275463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45994.41778275463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45994.41778275463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45994.41778275463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45994.41778275463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45994.41778275463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45994.41778275463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45994.41778275463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45994.41778275463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45994.41778275463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45994.41778275463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45994.41778275463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45994.41778275463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45994.41778275463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45994.41778275463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45994.41778275463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45994.41778275463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45994.41778275463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45994.41778275463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45994.41778275463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45994.41778275463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45994.41778275463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45994.41778275463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45994.41778275463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45994.41778275463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45994.41778275463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45994.41778275463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45994.41778275463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45994.41778275463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45994.41778275463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45994.41778275463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45994.41778275463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45994.41778275463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45994.41778275463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45994.41778275463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45994.41778275463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45994.41778275463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45994.41778275463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45994.41778275463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45994.41778275463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45994.41778275463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45994.41778275463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45994.41778275463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45994.41778275463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45994.41778275463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45994.41778275463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45994.41778275463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45994.41778275463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45994.41778275463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45994.41778275463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45994.41778275463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45994.41778275463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45994.41778275463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45994.41778275463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45994.41778275463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45994.41778275463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45994.41778275463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45994.41778275463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45994.41778275463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45994.41778275463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45994.41778275463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45994.41778275463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45994.41778275463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45994.41778275463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45994.41778275463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45994.41778275463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45994.41778275463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45994.41778275463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45994.41778275463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45994.41778275463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45994.41778275463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45994.41778275463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45994.41778275463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45994.41778275463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45994.41778275463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45994.41778275463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45994.41778275463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45994.41778275463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45994.41778275463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45994.41778275463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45994.41778275463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45994.41778275463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45994.41778275463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45994.41778275463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45994.41778275463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45994.41778275463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45994.41778275463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45994.41778275463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45994.41778275463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45994.41778275463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45994.41778275463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45994.41778275463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45994.41778275463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45994.41778275463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45994.41778275463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45994.41778275463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45994.41778275463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45994.41778275463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45994.41778275463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45994.41778275463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45994.41778275463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45994.41778275463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45994.41778275463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45994.41778275463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45994.41778275463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45994.41778275463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45994.41778275463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45994.41778275463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45994.41778275463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45994.41778275463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45994.41778275463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45994.41778275463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45994.41778275463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45994.41778275463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45994.41778275463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45994.41778275463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45994.41778275463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45994.41778275463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45994.41778275463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45994.41778275463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45994.41778275463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45994.41778275463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45994.41778275463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45994.41778275463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45994.41778275463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45994.41778275463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45994.41778275463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45994.41778275463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45994.41778275463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45994.41778275463</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5"/>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290.93706481481058</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35680</v>
      </c>
      <c r="E3" s="91" t="s">
        <v>39106</v>
      </c>
      <c r="F3" s="92">
        <v>45993.988888888889</v>
      </c>
      <c r="G3" s="93">
        <f ca="1">IFERROR(NOW()-F3,"")</f>
        <v>0.42889351851772517</v>
      </c>
      <c r="H3" s="92">
        <v>45993.983101851853</v>
      </c>
      <c r="I3" s="110" t="str">
        <f>IFERROR(VLOOKUP(D3,DB!A:F,6,0),"")</f>
        <v>Generator-SG</v>
      </c>
      <c r="J3" s="110" t="str">
        <f>IFERROR(VLOOKUP(D3,DB!A:G,7,0),"")</f>
        <v>Good</v>
      </c>
      <c r="K3" s="94" t="s">
        <v>39195</v>
      </c>
      <c r="L3" s="88" t="str">
        <f>IFERROR(VLOOKUP(D3,DB!A:I,9,0),"")</f>
        <v>Latis</v>
      </c>
    </row>
    <row r="4" spans="1:16" ht="15" customHeight="1">
      <c r="A4" s="110" t="s">
        <v>39196</v>
      </c>
      <c r="B4" s="110" t="str">
        <f>IFERROR(VLOOKUP(D4,DB!A:K,11,0),"")</f>
        <v>R4</v>
      </c>
      <c r="C4" s="90">
        <v>1</v>
      </c>
      <c r="D4" s="88" t="s">
        <v>35322</v>
      </c>
      <c r="E4" s="91" t="s">
        <v>39106</v>
      </c>
      <c r="F4" s="92"/>
      <c r="G4" s="93">
        <f ca="1">IFERROR(NOW()-F4,"")</f>
        <v>45994.417782407407</v>
      </c>
      <c r="H4" s="92">
        <v>45994.361608796295</v>
      </c>
      <c r="I4" s="110" t="str">
        <f>IFERROR(VLOOKUP(D4,DB!A:F,6,0),"")</f>
        <v>SCECO</v>
      </c>
      <c r="J4" s="110" t="str">
        <f>IFERROR(VLOOKUP(D4,DB!A:G,7,0),"")</f>
        <v>Weak</v>
      </c>
      <c r="K4" s="94" t="s">
        <v>39197</v>
      </c>
      <c r="L4" s="88" t="str">
        <f>IFERROR(VLOOKUP(D4,DB!A:I,9,0),"")</f>
        <v>Latis</v>
      </c>
    </row>
    <row r="5" spans="1:16" ht="15" customHeight="1">
      <c r="A5" s="110" t="s">
        <v>39196</v>
      </c>
      <c r="B5" s="110" t="str">
        <f>IFERROR(VLOOKUP(D5,DB!A:K,11,0),"")</f>
        <v>R4</v>
      </c>
      <c r="C5" s="90">
        <v>1</v>
      </c>
      <c r="D5" s="88" t="s">
        <v>35273</v>
      </c>
      <c r="E5" s="91" t="s">
        <v>39106</v>
      </c>
      <c r="F5" s="92"/>
      <c r="G5" s="93">
        <f ca="1">IFERROR(NOW()-F5,"")</f>
        <v>45994.417782407407</v>
      </c>
      <c r="H5" s="92">
        <v>45994.361620370371</v>
      </c>
      <c r="I5" s="110" t="str">
        <f>IFERROR(VLOOKUP(D5,DB!A:F,6,0),"")</f>
        <v>SCECO</v>
      </c>
      <c r="J5" s="110" t="str">
        <f>IFERROR(VLOOKUP(D5,DB!A:G,7,0),"")</f>
        <v>Vandalized</v>
      </c>
      <c r="K5" s="94" t="s">
        <v>39198</v>
      </c>
      <c r="L5" s="88" t="str">
        <f>IFERROR(VLOOKUP(D5,DB!A:I,9,0),"")</f>
        <v>Latis</v>
      </c>
    </row>
    <row r="6" spans="1:16" ht="30" customHeight="1">
      <c r="A6" s="110" t="s">
        <v>39196</v>
      </c>
      <c r="B6" s="110" t="str">
        <f>IFERROR(VLOOKUP(D6,DB!A:K,11,0),"")</f>
        <v>R4</v>
      </c>
      <c r="C6" s="90">
        <v>1</v>
      </c>
      <c r="D6" s="88" t="s">
        <v>38471</v>
      </c>
      <c r="E6" s="91" t="s">
        <v>39106</v>
      </c>
      <c r="F6" s="92"/>
      <c r="G6" s="93">
        <f ca="1">IFERROR(NOW()-F6,"")</f>
        <v>45994.417782407407</v>
      </c>
      <c r="H6" s="92">
        <v>45994.362662037034</v>
      </c>
      <c r="I6" s="110" t="str">
        <f>IFERROR(VLOOKUP(D6,DB!A:F,6,0),"")</f>
        <v>SCECO</v>
      </c>
      <c r="J6" s="110" t="str">
        <f>IFERROR(VLOOKUP(D6,DB!A:G,7,0),"")</f>
        <v>No BB Shifted</v>
      </c>
      <c r="K6" s="94" t="s">
        <v>39199</v>
      </c>
      <c r="L6" s="88" t="str">
        <f>IFERROR(VLOOKUP(D6,DB!A:I,9,0),"")</f>
        <v>Latis</v>
      </c>
    </row>
    <row r="7" spans="1:16" ht="15" customHeight="1">
      <c r="A7" s="110" t="s">
        <v>39196</v>
      </c>
      <c r="B7" s="110" t="str">
        <f>IFERROR(VLOOKUP(D7,DB!A:K,11,0),"")</f>
        <v>R4</v>
      </c>
      <c r="C7" s="90">
        <v>1</v>
      </c>
      <c r="D7" s="88" t="s">
        <v>36546</v>
      </c>
      <c r="E7" s="91" t="s">
        <v>39106</v>
      </c>
      <c r="F7" s="92"/>
      <c r="G7" s="93">
        <f t="shared" ref="G7:G51" ca="1" si="0">IFERROR(NOW()-F7,"")</f>
        <v>45994.417782407407</v>
      </c>
      <c r="H7" s="92">
        <v>45994.397152777776</v>
      </c>
      <c r="I7" s="110" t="str">
        <f>IFERROR(VLOOKUP(D7,DB!A:F,6,0),"")</f>
        <v>SCECO</v>
      </c>
      <c r="J7" s="110" t="str">
        <f>IFERROR(VLOOKUP(D7,DB!A:G,7,0),"")</f>
        <v>Dead</v>
      </c>
      <c r="K7" s="94" t="s">
        <v>39200</v>
      </c>
      <c r="L7" s="88" t="str">
        <f>IFERROR(VLOOKUP(D7,DB!A:I,9,0),"")</f>
        <v>Latis</v>
      </c>
    </row>
    <row r="8" spans="1:16" ht="15" customHeight="1">
      <c r="A8" s="110"/>
      <c r="B8" s="110" t="str">
        <f>IFERROR(VLOOKUP(D8,DB!A:K,11,0),"")</f>
        <v/>
      </c>
      <c r="C8" s="90"/>
      <c r="D8" s="88"/>
      <c r="E8" s="91"/>
      <c r="F8" s="92"/>
      <c r="G8" s="93">
        <f t="shared" ca="1" si="0"/>
        <v>45994.417782407407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45994.417782407407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45994.417782407407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45994.417782407407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45994.417782407407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45994.417782407407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45994.417782407407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45994.417782407407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45994.417782407407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45994.417782407407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45994.417782407407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45994.417782407407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45994.417782407407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45994.417782407407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45994.417782407407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45994.417782407407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45994.417782407407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45994.417782407407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45994.417782407407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45994.417782407407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45994.417782407407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45994.417782407407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45994.417782407407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45994.417782407407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45994.417782407407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45994.417782407407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45994.417782407407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45994.417782407407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45994.417782407407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45994.417782407407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45994.417782407407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45994.417782407407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45994.417782407407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45994.417782407407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45994.417782407407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45994.417782407407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45994.417782407407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45994.417782407407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45994.417782407407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45994.417782407407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45994.417782407407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45994.417782407407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45994.417782407407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45994.417782407407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ref="G52:G115" ca="1" si="1">IFERROR(NOW()-F52,"")</f>
        <v>45994.417782407407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45994.417782407407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45994.417782407407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45994.417782407407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45994.417782407407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45994.417782407407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45994.417782407407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45994.417782407407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45994.417782407407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45994.417782407407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45994.417782407407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45994.417782407407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45994.417782407407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45994.417782407407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45994.417782407407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45994.417782407407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45994.417782407407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45994.417782407407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45994.417782407407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45994.417782407407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45994.417782407407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45994.417782407407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45994.417782407407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45994.417782407407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45994.417782407407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45994.417782407407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45994.417782407407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45994.417782407407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45994.417782407407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45994.417782407407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45994.417782407407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45994.417782407407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45994.417782407407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45994.417782407407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45994.417782407407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45994.417782407407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45994.417782407407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45994.417782407407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45994.417782407407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45994.417782407407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45994.417782407407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45994.417782407407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45994.417782407407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45994.417782407407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45994.417782407407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45994.417782407407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45994.417782407407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45994.417782407407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45994.417782407407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45994.417782407407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45994.417782407407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45994.417782407407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45994.417782407407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45994.417782407407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45994.417782407407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45994.417782407407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45994.417782407407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45994.417782407407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45994.417782407407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45994.417782407407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45994.417782407407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45994.417782407407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45994.417782407407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45994.417782407407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ref="G116:G179" ca="1" si="2">IFERROR(NOW()-F116,"")</f>
        <v>45994.417782407407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45994.417782407407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45994.417782407407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45994.417782407407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45994.417782407407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45994.417782407407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45994.417782407407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45994.417782407407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45994.417782407407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45994.417782407407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45994.417782407407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45994.417782407407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45994.417782407407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45994.417782407407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45994.417782407407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45994.417782407407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45994.417782407407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45994.417782407407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45994.417782407407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45994.417782407407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45994.417782407407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45994.417782407407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45994.417782407407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45994.417782407407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45994.417782407407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45994.417782407407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45994.417782407407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45994.417782407407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45994.417782407407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45994.417782407407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45994.417782407407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45994.417782407407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45994.417782407407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45994.417782407407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45994.417782407407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45994.417782407407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45994.417782407407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45994.417782407407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45994.417782407407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45994.417782407407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45994.417782407407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45994.417782407407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45994.417782407407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45994.417782407407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45994.417782407407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45994.417782407407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45994.417782407407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45994.417782407407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45994.417782407407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45994.417782407407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45994.417782407407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45994.417782407407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45994.417782407407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45994.417782407407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45994.417782407407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45994.417782407407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45994.417782407407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45994.417782407407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45994.417782407407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45994.417782407407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45994.417782407407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45994.417782407407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45994.417782407407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45994.417782407407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ref="G180:G225" ca="1" si="3">IFERROR(NOW()-F180,"")</f>
        <v>45994.417782407407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45994.417782407407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45994.417782407407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45994.417782407407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45994.417782407407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45994.417782407407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45994.417782407407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45994.417782407407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45994.417782407407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45994.417782407407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45994.417782407407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45994.417782407407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45994.417782407407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45994.417782407407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45994.417782407407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45994.417782407407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45994.417782407407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45994.417782407407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45994.417782407407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45994.417782407407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45994.417782407407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45994.417782407407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45994.417782407407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45994.417782407407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45994.417782407407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45994.417782407407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45994.417782407407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45994.417782407407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45994.417782407407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45994.417782407407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45994.417782407407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45994.417782407407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45994.417782407407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45994.417782407407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45994.417782407407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45994.417782407407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45994.417782407407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45994.417782407407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45994.417782407407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45994.417782407407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45994.417782407407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45994.417782407407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45994.417782407407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45994.417782407407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45994.417782407407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45994.417782407407</v>
      </c>
      <c r="H225" s="92"/>
      <c r="I225" s="110" t="str">
        <f>IFERROR(VLOOKUP(D225,DB!A:F,6,0),"")</f>
        <v/>
      </c>
      <c r="J225" s="110" t="str">
        <f>IFERROR(VLOOKUP(D225,DB!A:G,7,0),"")</f>
        <v/>
      </c>
      <c r="K225" s="94"/>
      <c r="L225" s="88" t="str">
        <f>IFERROR(VLOOKUP(D225,DB!A:I,9,0),"")</f>
        <v/>
      </c>
    </row>
  </sheetData>
  <dataValidations count="2">
    <dataValidation allowBlank="1" showInputMessage="1" showErrorMessage="1" sqref="E1" xr:uid="{A4F81451-56CC-4543-9497-104C4E44EE4B}"/>
    <dataValidation type="list" allowBlank="1" showInputMessage="1" showErrorMessage="1" sqref="E2:E2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102.58572256944171</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39185</v>
      </c>
      <c r="F3" s="38">
        <v>45926.188877314817</v>
      </c>
      <c r="G3" s="105">
        <f t="shared" ref="G3" ca="1" si="0">IFERROR(NOW()-F3,"")</f>
        <v>68.228905439813389</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39185</v>
      </c>
      <c r="F4" s="107">
        <v>45948.661111111112</v>
      </c>
      <c r="G4" s="108">
        <f t="shared" ref="G4" ca="1" si="1">IFERROR(NOW()-F4,"")</f>
        <v>45.75667164351762</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13.044483796293207</v>
      </c>
      <c r="H5" s="136">
        <v>45981.360798611109</v>
      </c>
      <c r="I5" s="106" t="str">
        <f>IFERROR(VLOOKUP(D5,DB!A:F,6,0),"")</f>
        <v>SCECO</v>
      </c>
      <c r="J5" s="106" t="str">
        <f>IFERROR(VLOOKUP(D5,DB!A:G,7,0),"")</f>
        <v>Dead</v>
      </c>
      <c r="K5" s="106" t="s">
        <v>39208</v>
      </c>
      <c r="L5" s="106" t="str">
        <f>IFERROR(VLOOKUP(D5,DB!A:I,9,0),"")</f>
        <v>Latis</v>
      </c>
    </row>
    <row r="6" spans="1:13">
      <c r="A6" s="37"/>
      <c r="B6" s="37" t="str">
        <f>IFERROR(VLOOKUP(D6,DB!A:K,11,0),"")</f>
        <v/>
      </c>
      <c r="C6" s="37"/>
      <c r="D6" s="37"/>
      <c r="E6" s="37"/>
      <c r="F6" s="38"/>
      <c r="G6" s="135">
        <f ca="1">IFERROR(NOW()-F6,"")</f>
        <v>45994.417782407407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45994.417782407407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45994.417782407407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45994.417782407407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45994.417782407407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45994.417782407407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45994.417782407407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45994.417782407407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45994.417782407407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45994.417782407407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45994.417782407407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45994.417782407407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45994.417782407407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45994.417782407407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45994.417782407407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45994.417782407407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45994.417782407407</v>
      </c>
      <c r="H22" s="38"/>
      <c r="I22" s="37" t="str">
        <f>IFERROR(VLOOKUP(D22,DB!A:F,6,0),"")</f>
        <v/>
      </c>
      <c r="J22" s="37" t="str">
        <f>IFERROR(VLOOKUP(D22,DB!A:G,7,0),"")</f>
        <v/>
      </c>
      <c r="K22" s="37"/>
      <c r="L22" s="37" t="str">
        <f>IFERROR(VLOOKUP(D22,DB!A:I,9,0),"")</f>
        <v/>
      </c>
    </row>
    <row r="23" spans="1:12">
      <c r="A23" s="150"/>
      <c r="B23" s="150" t="str">
        <f>IFERROR(VLOOKUP(D23,DB!A:K,11,0),"")</f>
        <v/>
      </c>
      <c r="C23" s="150"/>
      <c r="D23" s="150"/>
      <c r="E23" s="150"/>
      <c r="F23" s="151"/>
      <c r="G23" s="152">
        <f ca="1">IFERROR(NOW()-F23,"")</f>
        <v>45994.417782407407</v>
      </c>
      <c r="H23" s="151"/>
      <c r="I23" s="150" t="str">
        <f>IFERROR(VLOOKUP(D23,DB!A:F,6,0),"")</f>
        <v/>
      </c>
      <c r="J23" s="150" t="str">
        <f>IFERROR(VLOOKUP(D23,DB!A:G,7,0),"")</f>
        <v/>
      </c>
      <c r="K23" s="150"/>
      <c r="L23" s="150" t="str">
        <f>IFERROR(VLOOKUP(D23,DB!A:I,9,0),"")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1</v>
      </c>
      <c r="D2" s="119" t="s">
        <v>39067</v>
      </c>
      <c r="E2" s="142" t="s">
        <v>39106</v>
      </c>
      <c r="F2" s="121">
        <v>45994.265324074076</v>
      </c>
      <c r="G2" s="72">
        <f ca="1">IFERROR(NOW()-F2,"-")</f>
        <v>0.15245833333028713</v>
      </c>
      <c r="H2" s="121">
        <v>45994.246701388889</v>
      </c>
      <c r="I2" s="119" t="str">
        <f>IFERROR(VLOOKUP(D2,DB!A:F,6,0),"")</f>
        <v>Generator-SG</v>
      </c>
      <c r="J2" s="119" t="str">
        <f>IFERROR(VLOOKUP(D2,DB!A:G,7,0),"")</f>
        <v>Dead</v>
      </c>
      <c r="K2" s="122" t="s">
        <v>39210</v>
      </c>
      <c r="L2" s="137" t="str">
        <f>IFERROR(VLOOKUP(D2,DB!A:I,9,0),"")</f>
        <v>Latis</v>
      </c>
    </row>
    <row r="3" spans="1:16382" ht="31.5" customHeight="1">
      <c r="A3" s="118" t="s">
        <v>39211</v>
      </c>
      <c r="B3" s="119" t="str">
        <f>IFERROR(VLOOKUP(D3,DB!A:K,11,0),"")</f>
        <v>R6</v>
      </c>
      <c r="C3" s="120">
        <v>9</v>
      </c>
      <c r="D3" s="119" t="s">
        <v>29929</v>
      </c>
      <c r="E3" s="142" t="s">
        <v>39185</v>
      </c>
      <c r="F3" s="121">
        <v>45994.307106481479</v>
      </c>
      <c r="G3" s="72">
        <f ca="1">IFERROR(NOW()-F3,"-")</f>
        <v>0.11067592592735309</v>
      </c>
      <c r="H3" s="121">
        <v>45994.299583333333</v>
      </c>
      <c r="I3" s="119" t="str">
        <f>IFERROR(VLOOKUP(D3,DB!A:F,6,0),"")</f>
        <v>SCECO</v>
      </c>
      <c r="J3" s="119" t="str">
        <f>IFERROR(VLOOKUP(D3,DB!A:G,7,0),"")</f>
        <v>Vandalized</v>
      </c>
      <c r="K3" s="122" t="s">
        <v>39212</v>
      </c>
      <c r="L3" s="137" t="str">
        <f>IFERROR(VLOOKUP(D3,DB!A:I,9,0),"")</f>
        <v>Latis</v>
      </c>
    </row>
    <row r="4" spans="1:16382" ht="31.5" customHeight="1">
      <c r="A4" s="118"/>
      <c r="B4" s="119" t="str">
        <f>IFERROR(VLOOKUP(D4,DB!A:K,11,0),"")</f>
        <v/>
      </c>
      <c r="C4" s="120"/>
      <c r="D4" s="119"/>
      <c r="E4" s="142"/>
      <c r="F4" s="121"/>
      <c r="G4" s="72">
        <f ca="1">IFERROR(NOW()-F4,"-")</f>
        <v>45994.417782407407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45994.417782407407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45994.417782407407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45994.417782407407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45994.417782407407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45994.417782407407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45994.417782407407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45994.417782407407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45994.417782407407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45994.417782407407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45994.417782407407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45994.417782407407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45994.417782407407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45994.417782407407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45994.417782407407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45994.417782407407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45994.417782407407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45994.417782407407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45994.417782407407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45994.417782407407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45994.417782407407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45994.417782407407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45994.417782407407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45994.417782407407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45994.417782407407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45994.417782407407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45994.417782407407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45994.417782407407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45994.417782407407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45994.417782407407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45994.417782407407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45994.417782407407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45994.417782407407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45994.417782407407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45994.417782407407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45994.417782407407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45994.417782407407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45994.417782407407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45994.417782407407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45994.417782407407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45994.417782407407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45994.417782407407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45994.417782407407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45994.417782407407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45994.417782407407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45994.417782407407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45994.417782407407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45994.417782407407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45994.417782407407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45994.417782407407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45994.417782407407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45994.417782407407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45994.417782407407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45994.417782407407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45994.417782407407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45994.417782407407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45994.417782407407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45994.417782407407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45994.417782407407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45994.417782407407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45994.417782407407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45994.417782407407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45994.417782407407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45994.417782407407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45994.417782407407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45994.417782407407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45994.417782407407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45994.417782407407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45994.417782407407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45994.417782407407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45994.417782407407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45994.417782407407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45994.417782407407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45994.417782407407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45994.417782407407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45994.417782407407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45994.417782407407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45994.417782407407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45994.417782407407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45994.417782407407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45994.417782407407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45994.417782407407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45994.417782407407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45994.417782407407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45994.417782407407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45994.417782407407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45994.417782407407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45994.417782407407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45994.417782407407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45994.417782407407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45994.417782407407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45994.417782407407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45994.417782407407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45994.417782407407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45994.417782407407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45994.417782407407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45994.417782407407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45994.417782407407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45994.417782407407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45994.417782407407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45994.417782407407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45994.417782407407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45994.417782407407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45994.417782407407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45994.417782407407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45994.417782407407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45994.417782407407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45994.417782407407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45994.417782407407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45994.417782407407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45994.417782407407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45994.417782407407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45994.417782407407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45994.417782407407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45994.417782407407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45994.417782407407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45994.417782407407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45994.417782407407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45994.417782407407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45994.417782407407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45994.417782407407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45994.417782407407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45994.417782407407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45994.417782407407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45994.417782407407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45994.417782407407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45994.417782407407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45994.417782407407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45994.417782407407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45994.417782407407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45994.417782407407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45994.417782407407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45994.417782407407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45994.417782407407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45994.417782407407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45994.417782407407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45994.417782407407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45994.417782407407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45994.417782407407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45994.417782407407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45994.417782407407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45994.417782407407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45994.417782407407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45994.417782407407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45994.417782407407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45994.417782407407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45994.417782407407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45994.417782407407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45994.417782407407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45994.417782407407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45994.417782407407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45994.417782407407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45994.417782407407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45994.417782407407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45994.417782407407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45994.417782407407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45994.417782407407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45994.417782407407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45994.417782407407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45994.417782407407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45994.417782407407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45994.417782407407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45994.417782407407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45994.417782407407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45994.417782407407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45994.417782407407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45994.417782407407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45994.417782407407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45994.417782407407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45994.417782407407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45994.417782407407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45994.417782407407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45994.417782407407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45994.417782407407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45994.417782407407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45994.417782407407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45994.417782407407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45994.417782407407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45994.417782407407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45994.417782407407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45994.417782407407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45994.417782407407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45994.417782407407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45994.417782407407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45994.417782407407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45994.417782407407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45994.417782407407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45994.417782407407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45994.417782407407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45994.417782407407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45994.417782407407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45994.417782407407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45994.417782407407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45994.417782407407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45994.417782407407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45994.417782407407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45994.417782407407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45994.417782407407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45994.417782407407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45994.417782407407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45994.417782407407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45994.417782407407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45994.417782407407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45994.417782407407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45994.417782407407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45994.417782407407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45994.417782407407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45994.417782407407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45994.417782407407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45994.417782407407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45994.417782407407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45994.417782407407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45994.417782407407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45994.417782407407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45994.417782407407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45994.417782407407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45994.417782407407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45994.417782407407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45994.417782407407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45994.417782407407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45994.417782407407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45994.417782407407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45994.417782407407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45994.417782407407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45994.417782407407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45994.417782407407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45994.417782407407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45994.417782407407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45994.417782407407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45994.417782407407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45994.417782407407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45994.417782407407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45994.417782407407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45994.417782407407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45994.417782407407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45994.417782407407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45994.417782407407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45994.417782407407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45994.417782407407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45994.417782407407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45994.417782407407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45994.417782407407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45994.417782407407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45994.417782407407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45994.417782407407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45994.417782407407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45994.417782407407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45994.417782407407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45994.417782407407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45994.417782407407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45994.417782407407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45994.417782407407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45994.417782407407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45994.417782407407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45994.417782407407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45994.417782407407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45994.417782407407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45994.417782407407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45994.417782407407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45994.417782407407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45994.417782407407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45994.417782407407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45994.417782407407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45994.417782407407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45994.417782407407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45994.417782407407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45994.417782407407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45994.417782407407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45994.417782407407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45994.417782407407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45994.417782407407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45994.417782407407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45994.417782407407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45994.417782407407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45994.417782407407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45994.417782407407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45994.417782407407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45994.417782407407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45994.417782407407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45994.417782407407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45994.417782407407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45994.417782407407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45994.417782407407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45994.417782407407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45994.417782407407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45994.417782407407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45994.417782407407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45994.417782407407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45994.417782407407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45994.417782407407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45994.417782407407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45994.417782407407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45994.417782407407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45994.417782407407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45994.417782407407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45994.417782407407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45994.417782407407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45994.417782407407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45994.417782407407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45994.417782407407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45994.417782407407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45994.417782407407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45994.417782407407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45994.417782407407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45994.417782407407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45994.417782407407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45994.417782407407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45994.417782407407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45994.417782407407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45994.417782407407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45994.417782407407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45994.417782407407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45994.417782407407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45994.417782407407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45994.417782407407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45994.417782407407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45994.417782407407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45994.417782407407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45994.417782407407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45994.417782407407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45994.417782407407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45994.417782407407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45994.417782407407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45994.417782407407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45994.417782407407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45994.417782407407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45994.417782407407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45994.417782407407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45994.417782407407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45994.417782407407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45994.417782407407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45994.417782407407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45994.417782407407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45994.417782407407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45994.417782407407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45994.417782407407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45994.417782407407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45994.417782407407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45994.417782407407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45994.417782407407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45994.417782407407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45994.417782407407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45994.417782407407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45994.417782407407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45994.417782407407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45994.417782407407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45994.417782407407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45994.417782407407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45994.417782407407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45994.417782407407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45994.417782407407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45994.417782407407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45994.417782407407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45994.417782407407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45994.417782407407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45994.417782407407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45994.417782407407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45994.417782407407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45994.417782407407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45994.417782407407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45994.417782407407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45994.417782407407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45994.417782407407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45994.417782407407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45994.417782407407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45994.417782407407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45994.417782407407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45994.417782407407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45994.417782407407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45994.417782407407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45994.417782407407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45994.417782407407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45994.417782407407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45994.417782407407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45994.417782407407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45994.417782407407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45994.417782407407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45994.417782407407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45994.417782407407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45994.417782407407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45994.417782407407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45994.417782407407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45994.417782407407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45994.417782407407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45994.417782407407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45994.417782407407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45994.417782407407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45994.417782407407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45994.417782407407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45994.417782407407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45994.417782407407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45994.417782407407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45994.417782407407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45994.417782407407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45994.417782407407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45994.417782407407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45994.417782407407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45994.417782407407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45994.417782407407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45994.417782407407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45994.417782407407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45994.417782407407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45994.417782407407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45994.417782407407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45994.417782407407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45994.417782407407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45994.417782407407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45994.417782407407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45994.417782407407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45994.417782407407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45994.417782407407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45994.417782407407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45994.417782407407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45994.417782407407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45994.417782407407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45994.417782407407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45994.417782407407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45994.417782407407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45994.417782407407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45994.417782407407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45994.417782407407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45994.417782407407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45994.417782407407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45994.417782407407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45994.417782407407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45994.417782407407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45994.417782407407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45994.417782407407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45994.417782407407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45994.417782407407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45994.417782407407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45994.417782407407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45994.417782407407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45994.417782407407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45994.417782407407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45994.417782407407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45994.417782407407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45994.417782407407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45994.417782407407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45994.417782407407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45994.417782407407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45994.417782407407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45994.417782407407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45994.417782407407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45994.417782407407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45994.417782407407</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45994.417782407407</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2025-12-03T08:02:02Z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