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83" documentId="120_S{2AC9BD13-BADA-5192-A53E-5A8FF88502F6}" xr6:coauthVersionLast="47" xr6:coauthVersionMax="47" xr10:uidLastSave="{EA512F6F-5948-49D9-B6E9-C637B9E5AF6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<sst xmlns="http://schemas.openxmlformats.org/spreadsheetml/2006/main" count="180306" uniqueCount="39136">
  <si>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</si>
  <si>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</si>
  <si>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</si>
  <si>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</si>
  <si>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</si>
  <si>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</si>
  <si>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</si>
  <si>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</si>
  <si>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</si>
  <si>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</si>
  <si>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</si>
  <si>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</si>
  <si>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</si>
  <si>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</si>
  <si>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</si>
  <si>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</si>
  <si>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</si>
  <si>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</si>
  <si>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</si>
  <si>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</si>
  <si>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</si>
  <si>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</si>
  <si>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</si>
  <si>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</si>
  <si>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</si>
  <si>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</si>
  <si>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</si>
  <si>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</si>
  <si>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</si>
  <si>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</si>
  <si>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</si>
  <si>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</si>
  <si>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</si>
  <si>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</si>
  <si>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</si>
  <si>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</si>
  <si>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</si>
  <si>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</si>
  <si>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</si>
  <si>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</si>
  <si>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</si>
  <si>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</si>
  <si>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</si>
  <si>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</si>
  <si>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</si>
  <si>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</si>
  <si>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</si>
  <si>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</si>
  <si>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</si>
  <si>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</si>
  <si>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</si>
  <si>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</si>
  <si>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</si>
  <si>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</si>
  <si>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</si>
  <si>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</si>
  <si>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</si>
  <si>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</si>
  <si>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</si>
  <si>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</si>
  <si>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</si>
  <si>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</si>
  <si>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</si>
  <si>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</si>
  <si>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</si>
  <si>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</si>
  <si>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</si>
  <si>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</si>
  <si>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</si>
  <si>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</si>
  <si>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</si>
  <si>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</si>
  <si>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</si>
  <si>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</si>
  <si>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</si>
  <si>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</si>
  <si>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</si>
  <si>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</si>
  <si>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</si>
  <si>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</si>
  <si>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</si>
  <si>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</si>
  <si>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</si>
  <si>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</si>
  <si>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</si>
  <si>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</si>
  <si>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</si>
  <si>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</si>
  <si>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</si>
  <si>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</si>
  <si>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</si>
  <si>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</si>
  <si>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</si>
  <si>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</si>
  <si>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</si>
  <si>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</si>
  <si>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</si>
  <si>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</si>
  <si>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</si>
  <si>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</si>
  <si>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</si>
  <si>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</si>
  <si>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</si>
  <si>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</si>
  <si>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</si>
  <si>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</si>
  <si>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</si>
  <si>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</si>
  <si>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</si>
  <si>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</si>
  <si>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</si>
  <si>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</si>
  <si>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</si>
  <si>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</si>
  <si>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</si>
  <si>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</si>
  <si>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</si>
  <si>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</si>
  <si>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</si>
  <si>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</si>
  <si>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</si>
  <si>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</si>
  <si>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</si>
  <si>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</si>
  <si>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</si>
  <si>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</si>
  <si>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</si>
  <si>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</si>
  <si>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</si>
  <si>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</si>
  <si>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</si>
  <si>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</si>
  <si>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</si>
  <si>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</si>
  <si>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</si>
  <si>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</si>
  <si>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</si>
  <si>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</si>
  <si>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</si>
  <si>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</si>
  <si>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</si>
  <si>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</si>
  <si>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</si>
  <si>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</si>
  <si>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</si>
  <si>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</si>
  <si>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</si>
  <si>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</si>
  <si>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</si>
  <si>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</si>
  <si>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</si>
  <si>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</si>
  <si>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</si>
  <si>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</si>
  <si>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</si>
  <si>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</si>
  <si>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</si>
  <si>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</si>
  <si>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</si>
  <si>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</si>
  <si>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</si>
  <si>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</si>
  <si>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</si>
  <si>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</si>
  <si>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</si>
  <si>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</si>
  <si>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</si>
  <si>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</si>
  <si>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</si>
  <si>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</si>
  <si>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</si>
  <si>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</si>
  <si>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</si>
  <si>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</si>
  <si>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</si>
  <si>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</si>
  <si>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</si>
  <si>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</si>
  <si>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</si>
  <si>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</si>
  <si>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</si>
  <si>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</si>
  <si>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</si>
  <si>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</si>
  <si>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</si>
  <si>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</si>
  <si>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</si>
  <si>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</si>
  <si>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</si>
  <si>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</si>
  <si>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</si>
  <si>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</si>
  <si>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</si>
  <si>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</si>
  <si>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</si>
  <si>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</si>
  <si>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</si>
  <si>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</si>
  <si>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</si>
  <si>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</si>
  <si>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</si>
  <si>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</si>
  <si>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</si>
  <si>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</si>
  <si>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</si>
  <si>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</si>
  <si>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</si>
  <si>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</si>
  <si>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</si>
  <si>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</si>
  <si>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</si>
  <si>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</si>
  <si>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</si>
  <si>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</si>
  <si>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</si>
  <si>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</si>
  <si>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</si>
  <si>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</si>
  <si>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</si>
  <si>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</si>
  <si>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</si>
  <si>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</si>
  <si>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</si>
  <si>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</si>
  <si>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</si>
  <si>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</si>
  <si>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</si>
  <si>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</si>
  <si>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</si>
  <si>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</si>
  <si>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</si>
  <si>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</si>
  <si>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</si>
  <si>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</si>
  <si>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</si>
  <si>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</si>
  <si>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</si>
  <si>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</si>
  <si>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</si>
  <si>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</si>
  <si>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</si>
  <si>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</si>
  <si>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</si>
  <si>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</si>
  <si>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</si>
  <si>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</si>
  <si>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</si>
  <si>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</si>
  <si>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</si>
  <si>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</si>
  <si>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</si>
  <si>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</si>
  <si>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</si>
  <si>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</si>
  <si>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</si>
  <si>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</si>
  <si>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</si>
  <si>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</si>
  <si>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</si>
  <si>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</si>
  <si>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</si>
  <si>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</si>
  <si>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</si>
  <si>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</si>
  <si>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</si>
  <si>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</si>
  <si>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</si>
  <si>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</si>
  <si>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</si>
  <si>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</si>
  <si>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</si>
  <si>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</si>
  <si>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</si>
  <si>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</si>
  <si>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</si>
  <si>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</si>
  <si>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</si>
  <si>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</si>
  <si>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</si>
  <si>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</si>
  <si>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</si>
  <si>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</si>
  <si>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</si>
  <si>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</si>
  <si>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</si>
  <si>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</si>
  <si>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</si>
  <si>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</si>
  <si>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</si>
  <si>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</si>
  <si>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</si>
  <si>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</si>
  <si>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</si>
  <si>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</si>
  <si>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</si>
  <si>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</si>
  <si>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</si>
  <si>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</si>
  <si>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</si>
  <si>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</si>
  <si>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</si>
  <si>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</si>
  <si>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</si>
  <si>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</si>
  <si>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</si>
  <si>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</si>
  <si>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</si>
  <si>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</si>
  <si>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</si>
  <si>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</si>
  <si>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</si>
  <si>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</si>
  <si>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</si>
  <si>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</si>
  <si>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</si>
  <si>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</si>
  <si>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</si>
  <si>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</si>
  <si>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</si>
  <si>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</si>
  <si>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</si>
  <si>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</si>
  <si>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</si>
  <si>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</si>
  <si>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</si>
  <si>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</si>
  <si>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</si>
  <si>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</si>
  <si>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</si>
  <si>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</si>
  <si>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</si>
  <si>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</si>
  <si>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</si>
  <si>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</si>
  <si>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</si>
  <si>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</si>
  <si>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</si>
  <si>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</si>
  <si>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</si>
  <si>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</si>
  <si>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</si>
  <si>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</si>
  <si>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</si>
  <si>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</si>
  <si>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</si>
  <si>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</si>
  <si>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</si>
  <si>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</si>
  <si>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</si>
  <si>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</si>
  <si>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</si>
  <si>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</si>
  <si>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</si>
  <si>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</si>
  <si>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</si>
  <si>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</si>
  <si>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</si>
  <si>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</si>
  <si>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</si>
  <si>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</si>
  <si>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</si>
  <si>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</si>
  <si>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</si>
  <si>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</si>
  <si>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</si>
  <si>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</si>
  <si>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</si>
  <si>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</si>
  <si>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</si>
  <si>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</si>
  <si>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</si>
  <si>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</si>
  <si>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</si>
  <si>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</si>
  <si>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</si>
  <si>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</si>
  <si>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</si>
  <si>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</si>
  <si>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</si>
  <si>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</si>
  <si>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</si>
  <si>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</si>
  <si>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</si>
  <si>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</si>
  <si>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</si>
  <si>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</si>
  <si>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</si>
  <si>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</si>
  <si>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</si>
  <si>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</si>
  <si>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</si>
  <si>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</si>
  <si>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</si>
  <si>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</si>
  <si>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</si>
  <si>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</si>
  <si>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</si>
  <si>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</si>
  <si>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</si>
  <si>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</si>
  <si>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</si>
  <si>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</si>
  <si>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</si>
  <si>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</si>
  <si>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</si>
  <si>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</si>
  <si>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</si>
  <si>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</si>
  <si>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</si>
  <si>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</si>
  <si>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</si>
  <si>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</si>
  <si>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</si>
  <si>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</si>
  <si>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</si>
  <si>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</si>
  <si>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</si>
  <si>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</si>
  <si>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</si>
  <si>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</si>
  <si>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</si>
  <si>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</si>
  <si>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</si>
  <si>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</si>
  <si>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</si>
  <si>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</si>
  <si>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</si>
  <si>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</si>
  <si>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</si>
  <si>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</si>
  <si>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</si>
  <si>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</si>
  <si>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</si>
  <si>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</si>
  <si>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</si>
  <si>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</si>
  <si>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</si>
  <si>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</si>
  <si>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</si>
  <si>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</si>
  <si>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</si>
  <si>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</si>
  <si>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</si>
  <si>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</si>
  <si>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</si>
  <si>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</si>
  <si>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</si>
  <si>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</si>
  <si>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</si>
  <si>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</si>
  <si>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</si>
  <si>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</si>
  <si>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</si>
  <si>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</si>
  <si>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</si>
  <si>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</si>
  <si>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</si>
  <si>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</si>
  <si>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</si>
  <si>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</si>
  <si>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</si>
  <si>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</si>
  <si>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</si>
  <si>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</si>
  <si>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</si>
  <si>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</si>
  <si>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</si>
  <si>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</si>
  <si>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</si>
  <si>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</si>
  <si>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</si>
  <si>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</si>
  <si>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</si>
  <si>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</si>
  <si>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</si>
  <si>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</si>
  <si>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</si>
  <si>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</si>
  <si>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</si>
  <si>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</si>
  <si>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</si>
  <si>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</si>
  <si>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</si>
  <si>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</si>
  <si>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</si>
  <si>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</si>
  <si>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</si>
  <si>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</si>
  <si>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</si>
  <si>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</si>
  <si>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</si>
  <si>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</si>
  <si>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</si>
  <si>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</si>
  <si>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</si>
  <si>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</si>
  <si>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</si>
  <si>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</si>
  <si>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</si>
  <si>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</si>
  <si>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</si>
  <si>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</si>
  <si>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</si>
  <si>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</si>
  <si>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</si>
  <si>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</si>
  <si>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</si>
  <si>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</si>
  <si>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</si>
  <si>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</si>
  <si>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</si>
  <si>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</si>
  <si>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</si>
  <si>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</si>
  <si>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</si>
  <si>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</si>
  <si>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</si>
  <si>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</si>
  <si>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</si>
  <si>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</si>
  <si>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</si>
  <si>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</si>
  <si>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</si>
  <si>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</si>
  <si>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</si>
  <si>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</si>
  <si>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</si>
  <si>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</si>
  <si>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</si>
  <si>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</si>
  <si>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</si>
  <si>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</si>
  <si>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</si>
  <si>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</si>
  <si>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</si>
  <si>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</si>
  <si>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</si>
  <si>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</si>
  <si>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</si>
  <si>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</si>
  <si>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</si>
  <si>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</si>
  <si>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</si>
  <si>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</si>
  <si>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</si>
  <si>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</si>
  <si>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</si>
  <si>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</si>
  <si>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</si>
  <si>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</si>
  <si>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</si>
  <si>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</si>
  <si>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</si>
  <si>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</si>
  <si>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</si>
  <si>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</si>
  <si>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</si>
  <si>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</si>
  <si>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</si>
  <si>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</si>
  <si>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</si>
  <si>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</si>
  <si>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</si>
  <si>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</si>
  <si>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</si>
  <si>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</si>
  <si>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</si>
  <si>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</si>
  <si>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</si>
  <si>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</si>
  <si>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</si>
  <si>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</si>
  <si>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</si>
  <si>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</si>
  <si>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</si>
  <si>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</si>
  <si>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</si>
  <si>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</si>
  <si>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</si>
  <si>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</si>
  <si>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</si>
  <si>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</si>
  <si>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</si>
  <si>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</si>
  <si>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</si>
  <si>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</si>
  <si>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</si>
  <si>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</si>
  <si>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</si>
  <si>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</si>
  <si>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</si>
  <si>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</si>
  <si>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</si>
  <si>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</si>
  <si>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</si>
  <si>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</si>
  <si>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</si>
  <si>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</si>
  <si>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</si>
  <si>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</si>
  <si>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</si>
  <si>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</si>
  <si>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</si>
  <si>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</si>
  <si>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</si>
  <si>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</si>
  <si>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</si>
  <si>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</si>
  <si>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</si>
  <si>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</si>
  <si>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</si>
  <si>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</si>
  <si>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</si>
  <si>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</si>
  <si>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</si>
  <si>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</si>
  <si>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</si>
  <si>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</si>
  <si>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</si>
  <si>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</si>
  <si>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</si>
  <si>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</si>
  <si>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</si>
  <si>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</si>
  <si>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</si>
  <si>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</si>
  <si>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</si>
  <si>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</si>
  <si>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</si>
  <si>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</si>
  <si>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</si>
  <si>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</si>
  <si>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</si>
  <si>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</si>
  <si>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</si>
  <si>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</si>
  <si>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</si>
  <si>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</si>
  <si>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</si>
  <si>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</si>
  <si>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</si>
  <si>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</si>
  <si>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</si>
  <si>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</si>
  <si>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</si>
  <si>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</si>
  <si>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</si>
  <si>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</si>
  <si>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</si>
  <si>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</si>
  <si>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</si>
  <si>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</si>
  <si>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</si>
  <si>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</si>
  <si>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</si>
  <si>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</si>
  <si>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</si>
  <si>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</si>
  <si>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</si>
  <si>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</si>
  <si>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</si>
  <si>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</si>
  <si>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</si>
  <si>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</si>
  <si>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</si>
  <si>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</si>
  <si>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</si>
  <si>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</si>
  <si>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</si>
  <si>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</si>
  <si>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</si>
  <si>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</si>
  <si>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</si>
  <si>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</si>
  <si>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</si>
  <si>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</si>
  <si>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</si>
  <si>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</si>
  <si>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</si>
  <si>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</si>
  <si>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</si>
  <si>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</si>
  <si>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</si>
  <si>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</si>
  <si>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</si>
  <si>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</si>
  <si>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</si>
  <si>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</si>
  <si>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</si>
  <si>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</si>
  <si>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</si>
  <si>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</si>
  <si>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</si>
  <si>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</si>
  <si>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</si>
  <si>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</si>
  <si>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</si>
  <si>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</si>
  <si>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</si>
  <si>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</si>
  <si>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</si>
  <si>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</si>
  <si>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</si>
  <si>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</si>
  <si>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</si>
  <si>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</si>
  <si>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</si>
  <si>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</si>
  <si>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</si>
  <si>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</si>
  <si>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</si>
  <si>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</si>
  <si>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</si>
  <si>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</si>
  <si>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</si>
  <si>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</si>
  <si>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</si>
  <si>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</si>
  <si>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</si>
  <si>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</si>
  <si>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</si>
  <si>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</si>
  <si>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</si>
  <si>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</si>
  <si>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</si>
  <si>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</si>
  <si>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</si>
  <si>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</si>
  <si>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</si>
  <si>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</si>
  <si>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</si>
  <si>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</si>
  <si>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</si>
  <si>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</si>
  <si>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</si>
  <si>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</si>
  <si>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</si>
  <si>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</si>
  <si>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</si>
  <si>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</si>
  <si>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</si>
  <si>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</si>
  <si>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</si>
  <si>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</si>
  <si>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</si>
  <si>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</si>
  <si>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</si>
  <si>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</si>
  <si>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</si>
  <si>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</si>
  <si>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</si>
  <si>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</si>
  <si>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</si>
  <si>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</si>
  <si>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</si>
  <si>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</si>
  <si>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</si>
  <si>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</si>
  <si>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</si>
  <si>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</si>
  <si>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</si>
  <si>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</si>
  <si>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</si>
  <si>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</si>
  <si>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</si>
  <si>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</si>
  <si>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</si>
  <si>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</si>
  <si>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</si>
  <si>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</si>
  <si>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</si>
  <si>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</si>
  <si>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</si>
  <si>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</si>
  <si>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</si>
  <si>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</si>
  <si>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</si>
  <si>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</si>
  <si>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</si>
  <si>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</si>
  <si>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</si>
  <si>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</si>
  <si>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</si>
  <si>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</si>
  <si>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</si>
  <si>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</si>
  <si>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</si>
  <si>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</si>
  <si>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</si>
  <si>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</si>
  <si>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</si>
  <si>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</si>
  <si>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</si>
  <si>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</si>
  <si>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</si>
  <si>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</si>
  <si>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</si>
  <si>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</si>
  <si>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</si>
  <si>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</si>
  <si>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</si>
  <si>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</si>
  <si>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</si>
  <si>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</si>
  <si>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</si>
  <si>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</si>
  <si>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</si>
  <si>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</si>
  <si>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</si>
  <si>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</si>
  <si>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</si>
  <si>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</si>
  <si>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</si>
  <si>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</si>
  <si>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</si>
  <si>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</si>
  <si>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</si>
  <si>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</si>
  <si>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</si>
  <si>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</si>
  <si>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</si>
  <si>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</si>
  <si>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</si>
  <si>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</si>
  <si>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</si>
  <si>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</si>
  <si>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</si>
  <si>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</si>
  <si>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</si>
  <si>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</si>
  <si>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</si>
  <si>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</si>
  <si>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</si>
  <si>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</si>
  <si>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</si>
  <si>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</si>
  <si>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</si>
  <si>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</si>
  <si>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</si>
  <si>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</si>
  <si>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</si>
  <si>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</si>
  <si>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</si>
  <si>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</si>
  <si>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</si>
  <si>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</si>
  <si>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</si>
  <si>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</si>
  <si>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</si>
  <si>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</si>
  <si>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</si>
  <si>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</si>
  <si>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</si>
  <si>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</si>
  <si>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</si>
  <si>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</si>
  <si>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</si>
  <si>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</si>
  <si>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</si>
  <si>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</si>
  <si>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</si>
  <si>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</si>
  <si>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</si>
  <si>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</si>
  <si>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</si>
  <si>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</si>
  <si>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</si>
  <si>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</si>
  <si>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</si>
  <si>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</si>
  <si>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</si>
  <si>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</si>
  <si>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</si>
  <si>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</si>
  <si>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</si>
  <si>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</si>
  <si>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</si>
  <si>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</si>
  <si>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</si>
  <si>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</si>
  <si>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</si>
  <si>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</si>
  <si>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</si>
  <si>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</si>
  <si>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</si>
  <si>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</si>
  <si>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</si>
  <si>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</si>
  <si>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</si>
  <si>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</si>
  <si>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</si>
  <si>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</si>
  <si>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</si>
  <si>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</si>
  <si>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</si>
  <si>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</si>
  <si>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</si>
  <si>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</si>
  <si>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</si>
  <si>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</si>
  <si>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</si>
  <si>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</si>
  <si>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</si>
  <si>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</si>
  <si>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</si>
  <si>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</si>
  <si>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</si>
  <si>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</si>
  <si>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</si>
  <si>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</si>
  <si>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</si>
  <si>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</si>
  <si>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</si>
  <si>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</si>
  <si>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</si>
  <si>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</si>
  <si>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</si>
  <si>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</si>
  <si>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</si>
  <si>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</si>
  <si>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</si>
  <si>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</si>
  <si>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</si>
  <si>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</si>
  <si>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</si>
  <si>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</si>
  <si>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</si>
  <si>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</si>
  <si>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</si>
  <si>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</si>
  <si>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</si>
  <si>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</si>
  <si>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</si>
  <si>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</si>
  <si>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</si>
  <si>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</si>
  <si>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</si>
  <si>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</si>
  <si>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</si>
  <si>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</si>
  <si>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</si>
  <si>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</si>
  <si>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</si>
  <si>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</si>
  <si>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</si>
  <si>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</si>
  <si>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</si>
  <si>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</si>
  <si>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</si>
  <si>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</si>
  <si>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</si>
  <si>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</si>
  <si>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</si>
  <si>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</si>
  <si>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</si>
  <si>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</si>
  <si>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</si>
  <si>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</si>
  <si>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</si>
  <si>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</si>
  <si>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</si>
  <si>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</si>
  <si>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</si>
  <si>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</si>
  <si>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</si>
  <si>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</si>
  <si>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</si>
  <si>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</si>
  <si>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</si>
  <si>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</si>
  <si>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</si>
  <si>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</si>
  <si>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</si>
  <si>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</si>
  <si>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</si>
  <si>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</si>
  <si>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</si>
  <si>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</si>
  <si>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</si>
  <si>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</si>
  <si>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</si>
  <si>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</si>
  <si>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</si>
  <si>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</si>
  <si>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</si>
  <si>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</si>
  <si>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</si>
  <si>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</si>
  <si>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</si>
  <si>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</si>
  <si>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</si>
  <si>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</si>
  <si>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</si>
  <si>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</si>
  <si>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</si>
  <si>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</si>
  <si>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</si>
  <si>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</si>
  <si>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</si>
  <si>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</si>
  <si>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</si>
  <si>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</si>
  <si>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</si>
  <si>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</si>
  <si>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</si>
  <si>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</si>
  <si>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</si>
  <si>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</si>
  <si>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</si>
  <si>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</si>
  <si>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</si>
  <si>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</si>
  <si>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</si>
  <si>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</si>
  <si>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</si>
  <si>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</si>
  <si>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</si>
  <si>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</si>
  <si>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</si>
  <si>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</si>
  <si>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</si>
  <si>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</si>
  <si>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</si>
  <si>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</si>
  <si>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</si>
  <si>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</si>
  <si>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</si>
  <si>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</si>
  <si>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</si>
  <si>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</si>
  <si>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</si>
  <si>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</si>
  <si>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</si>
  <si>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</si>
  <si>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</si>
  <si>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</si>
  <si>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</si>
  <si>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</si>
  <si>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</si>
  <si>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</si>
  <si>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</si>
  <si>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</si>
  <si>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</si>
  <si>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</si>
  <si>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</si>
  <si>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</si>
  <si>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</si>
  <si>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</si>
  <si>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</si>
  <si>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</si>
  <si>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</si>
  <si>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</si>
  <si>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</si>
  <si>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</si>
  <si>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</si>
  <si>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</si>
  <si>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</si>
  <si>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</si>
  <si>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</si>
  <si>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</si>
  <si>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</si>
  <si>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</si>
  <si>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</si>
  <si>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</si>
  <si>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</si>
  <si>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</si>
  <si>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</si>
  <si>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</si>
  <si>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</si>
  <si>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</si>
  <si>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</si>
  <si>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</si>
  <si>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</si>
  <si>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</si>
  <si>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</si>
  <si>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</si>
  <si>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</si>
  <si>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</si>
  <si>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</si>
  <si>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</si>
  <si>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</si>
  <si>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</si>
  <si>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</si>
  <si>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</si>
  <si>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</si>
  <si>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</si>
  <si>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</si>
  <si>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</si>
  <si>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</si>
  <si>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</si>
  <si>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</si>
  <si>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</si>
  <si>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</si>
  <si>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</si>
  <si>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</si>
  <si>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</si>
  <si>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</si>
  <si>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</si>
  <si>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</si>
  <si>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</si>
  <si>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</si>
  <si>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</si>
  <si>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</si>
  <si>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</si>
  <si>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</si>
  <si>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</si>
  <si>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</si>
  <si>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</si>
  <si>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</si>
  <si>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</si>
  <si>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</si>
  <si>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</si>
  <si>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</si>
  <si>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</si>
  <si>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</si>
  <si>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</si>
  <si>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</si>
  <si>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</si>
  <si>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</si>
  <si>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</si>
  <si>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</si>
  <si>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</si>
  <si>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</si>
  <si>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</si>
  <si>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</si>
  <si>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</si>
  <si>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</si>
  <si>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</si>
  <si>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</si>
  <si>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</si>
  <si>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</si>
  <si>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</si>
  <si>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</si>
  <si>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</si>
  <si>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</si>
  <si>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</si>
  <si>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</si>
  <si>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</si>
  <si>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</si>
  <si>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</si>
  <si>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</si>
  <si>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</si>
  <si>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</si>
  <si>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</si>
  <si>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</si>
  <si>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</si>
  <si>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</si>
  <si>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</si>
  <si>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</si>
  <si>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</si>
  <si>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</si>
  <si>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</si>
  <si>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</si>
  <si>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</si>
  <si>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</si>
  <si>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</si>
  <si>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</si>
  <si>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</si>
  <si>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</si>
  <si>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</si>
  <si>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</si>
  <si>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</si>
  <si>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</si>
  <si>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</si>
  <si>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</si>
  <si>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</si>
  <si>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</si>
  <si>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</si>
  <si>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</si>
  <si>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</si>
  <si>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</si>
  <si>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</si>
  <si>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</si>
  <si>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</si>
  <si>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</si>
  <si>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</si>
  <si>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</si>
  <si>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</si>
  <si>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</si>
  <si>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</si>
  <si>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</si>
  <si>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</si>
  <si>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</si>
  <si>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</si>
  <si>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</si>
  <si>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</si>
  <si>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</si>
  <si>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</si>
  <si>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</si>
  <si>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</si>
  <si>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</si>
  <si>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</si>
  <si>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</si>
  <si>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</si>
  <si>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</si>
  <si>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</si>
  <si>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</si>
  <si>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</si>
  <si>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</si>
  <si>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</si>
  <si>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</si>
  <si>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</si>
  <si>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</si>
  <si>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</si>
  <si>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</si>
  <si>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</si>
  <si>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</si>
  <si>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</si>
  <si>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</si>
  <si>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</si>
  <si>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</si>
  <si>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</si>
  <si>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</si>
  <si>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</si>
  <si>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</si>
  <si>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</si>
  <si>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</si>
  <si>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</si>
  <si>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</si>
  <si>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</si>
  <si>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</si>
  <si>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</si>
  <si>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</si>
  <si>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</si>
  <si>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</si>
  <si>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</si>
  <si>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</si>
  <si>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</si>
  <si>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</si>
  <si>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</si>
  <si>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</si>
  <si>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</si>
  <si>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</si>
  <si>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</si>
  <si>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</si>
  <si>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</si>
  <si>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</si>
  <si>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</si>
  <si>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</si>
  <si>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</si>
  <si>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</si>
  <si>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</si>
  <si>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</si>
  <si>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</si>
  <si>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</si>
  <si>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</si>
  <si>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</si>
  <si>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</si>
  <si>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</si>
  <si>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</si>
  <si>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</si>
  <si>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</si>
  <si>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</si>
  <si>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</si>
  <si>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</si>
  <si>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</si>
  <si>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</si>
  <si>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</si>
  <si>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</si>
  <si>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</si>
  <si>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</si>
  <si>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</si>
  <si>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</si>
  <si>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</si>
  <si>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</si>
  <si>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</si>
  <si>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</si>
  <si>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</si>
  <si>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</si>
  <si>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</si>
  <si>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</si>
  <si>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</si>
  <si>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</si>
  <si>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</si>
  <si>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</si>
  <si>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</si>
  <si>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</si>
  <si>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</si>
  <si>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</si>
  <si>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</si>
  <si>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</si>
  <si>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</si>
  <si>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</si>
  <si>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</si>
  <si>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</si>
  <si>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</si>
  <si>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</si>
  <si>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</si>
  <si>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</si>
  <si>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</si>
  <si>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</si>
  <si>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</si>
  <si>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</si>
  <si>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</si>
  <si>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</si>
  <si>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</si>
  <si>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</si>
  <si>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</si>
  <si>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</si>
  <si>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</si>
  <si>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</si>
  <si>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</si>
  <si>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</si>
  <si>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</si>
  <si>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</si>
  <si>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</si>
  <si>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</si>
  <si>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</si>
  <si>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</si>
  <si>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</si>
  <si>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</si>
  <si>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</si>
  <si>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</si>
  <si>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</si>
  <si>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</si>
  <si>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</si>
  <si>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</si>
  <si>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</si>
  <si>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</si>
  <si>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</si>
  <si>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</si>
  <si>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</si>
  <si>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</si>
  <si>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</si>
  <si>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</si>
  <si>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</si>
  <si>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</si>
  <si>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</si>
  <si>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</si>
  <si>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</si>
  <si>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</si>
  <si>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</si>
  <si>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</si>
  <si>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</si>
  <si>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</si>
  <si>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</si>
  <si>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</si>
  <si>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</si>
  <si>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</si>
  <si>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</si>
  <si>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</si>
  <si>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</si>
  <si>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</si>
  <si>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</si>
  <si>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</si>
  <si>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</si>
  <si>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</si>
  <si>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</si>
  <si>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</si>
  <si>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</si>
  <si>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</si>
  <si>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</si>
  <si>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</si>
  <si>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</si>
  <si>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</si>
  <si>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</si>
  <si>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</si>
  <si>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</si>
  <si>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</si>
  <si>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</si>
  <si>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</si>
  <si>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</si>
  <si>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</si>
  <si>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</si>
  <si>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</si>
  <si>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</si>
  <si>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</si>
  <si>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</si>
  <si>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</si>
  <si>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</si>
  <si>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</si>
  <si>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</si>
  <si>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</si>
  <si>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</si>
  <si>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</si>
  <si>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</si>
  <si>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</si>
  <si>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</si>
  <si>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</si>
  <si>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</si>
  <si>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</si>
  <si>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</si>
  <si>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</si>
  <si>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</si>
  <si>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</si>
  <si>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</si>
  <si>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</si>
  <si>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</si>
  <si>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</si>
  <si>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</si>
  <si>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</si>
  <si>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</si>
  <si>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</si>
  <si>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</si>
  <si>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</si>
  <si>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</si>
  <si>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</si>
  <si>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</si>
  <si>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</si>
  <si>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</si>
  <si>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</si>
  <si>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</si>
  <si>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</si>
  <si>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</si>
  <si>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</si>
  <si>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</si>
  <si>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</si>
  <si>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</si>
  <si>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</si>
  <si>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</si>
  <si>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</si>
  <si>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</si>
  <si>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</si>
  <si>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</si>
  <si>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</si>
  <si>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</si>
  <si>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</si>
  <si>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</si>
  <si>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</si>
  <si>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</si>
  <si>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</si>
  <si>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</si>
  <si>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</si>
  <si>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</si>
  <si>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</si>
  <si>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</si>
  <si>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</si>
  <si>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</si>
  <si>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</si>
  <si>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</si>
  <si>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</si>
  <si>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</si>
  <si>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</si>
  <si>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</si>
  <si>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</si>
  <si>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</si>
  <si>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</si>
  <si>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</si>
  <si>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</si>
  <si>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</si>
  <si>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</si>
  <si>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</si>
  <si>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</si>
  <si>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</si>
  <si>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</si>
  <si>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</si>
  <si>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</si>
  <si>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</si>
  <si>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</si>
  <si>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</si>
  <si>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</si>
  <si>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</si>
  <si>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</si>
  <si>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</si>
  <si>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</si>
  <si>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</si>
  <si>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</si>
  <si>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</si>
  <si>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</si>
  <si>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</si>
  <si>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</si>
  <si>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</si>
  <si>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</si>
  <si>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</si>
  <si>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</si>
  <si>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</si>
  <si>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</si>
  <si>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</si>
  <si>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</si>
  <si>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</si>
  <si>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</si>
  <si>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</si>
  <si>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</si>
  <si>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</si>
  <si>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</si>
  <si>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</si>
  <si>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</si>
  <si>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</si>
  <si>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</si>
  <si>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</si>
  <si>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</si>
  <si>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</si>
  <si>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</si>
  <si>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</si>
  <si>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</si>
  <si>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</si>
  <si>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</si>
  <si>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</si>
  <si>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</si>
  <si>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</si>
  <si>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</si>
  <si>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</si>
  <si>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</si>
  <si>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</si>
  <si>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</si>
  <si>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</si>
  <si>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</si>
  <si>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</si>
  <si>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</si>
  <si>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</si>
  <si>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</si>
  <si>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</si>
  <si>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</si>
  <si>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</si>
  <si>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</si>
  <si>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</si>
  <si>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</si>
  <si>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</si>
  <si>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</si>
  <si>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</si>
  <si>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</si>
  <si>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</si>
  <si>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</si>
  <si>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</si>
  <si>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</si>
  <si>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</si>
  <si>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</si>
  <si>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</si>
  <si>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</si>
  <si>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</si>
  <si>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</si>
  <si>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</si>
  <si>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</si>
  <si>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</si>
  <si>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</si>
  <si>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</si>
  <si>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</si>
  <si>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</si>
  <si>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</si>
  <si>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</si>
  <si>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</si>
  <si>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</si>
  <si>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</si>
  <si>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</si>
  <si>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</si>
  <si>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</si>
  <si>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</si>
  <si>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</si>
  <si>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</si>
  <si>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</si>
  <si>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</si>
  <si>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</si>
  <si>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</si>
  <si>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</si>
  <si>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</si>
  <si>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</si>
  <si>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</si>
  <si>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</si>
  <si>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</si>
  <si>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</si>
  <si>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</si>
  <si>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</si>
  <si>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</si>
  <si>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</si>
  <si>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</si>
  <si>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</si>
  <si>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</si>
  <si>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</si>
  <si>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</si>
  <si>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</si>
  <si>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</si>
  <si>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</si>
  <si>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</si>
  <si>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</si>
  <si>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</si>
  <si>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</si>
  <si>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</si>
  <si>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</si>
  <si>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</si>
  <si>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</si>
  <si>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</si>
  <si>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</si>
  <si>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</si>
  <si>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</si>
  <si>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</si>
  <si>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</si>
  <si>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</si>
  <si>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</si>
  <si>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</si>
  <si>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</si>
  <si>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</si>
  <si>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</si>
  <si>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</si>
  <si>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</si>
  <si>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</si>
  <si>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</si>
  <si>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</si>
  <si>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</si>
  <si>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</si>
  <si>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</si>
  <si>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</si>
  <si>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</si>
  <si>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</si>
  <si>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</si>
  <si>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</si>
  <si>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</si>
  <si>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</si>
  <si>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</si>
  <si>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</si>
  <si>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</si>
  <si>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</si>
  <si>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</si>
  <si>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</si>
  <si>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</si>
  <si>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</si>
  <si>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</si>
  <si>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</si>
  <si>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</si>
  <si>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</si>
  <si>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</si>
  <si>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</si>
  <si>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</si>
  <si>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</si>
  <si>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</si>
  <si>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</si>
  <si>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</si>
  <si>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</si>
  <si>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</si>
  <si>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</si>
  <si>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</si>
  <si>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</si>
  <si>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</si>
  <si>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</si>
  <si>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</si>
  <si>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</si>
  <si>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</si>
  <si>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</si>
  <si>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</si>
  <si>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</si>
  <si>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</si>
  <si>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</si>
  <si>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</si>
  <si>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</si>
  <si>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</si>
  <si>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</si>
  <si>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</si>
  <si>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</si>
  <si>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</si>
  <si>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</si>
  <si>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</si>
  <si>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</si>
  <si>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</si>
  <si>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</si>
  <si>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</si>
  <si>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</si>
  <si>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</si>
  <si>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</si>
  <si>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</si>
  <si>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</si>
  <si>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</si>
  <si>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</si>
  <si>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</si>
  <si>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</si>
  <si>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</si>
  <si>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</si>
  <si>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</si>
  <si>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</si>
  <si>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</si>
  <si>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</si>
  <si>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</si>
  <si>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</si>
  <si>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</si>
  <si>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</si>
  <si>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</si>
  <si>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</si>
  <si>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</si>
  <si>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</si>
  <si>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</si>
  <si>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</si>
  <si>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</si>
  <si>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</si>
  <si>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</si>
  <si>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</si>
  <si>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</si>
  <si>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</si>
  <si>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</si>
  <si>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</si>
  <si>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</si>
  <si>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</si>
  <si>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</si>
  <si>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</si>
  <si>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</si>
  <si>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</si>
  <si>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</si>
  <si>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</si>
  <si>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</si>
  <si>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</si>
  <si>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</si>
  <si>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</si>
  <si>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</si>
  <si>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</si>
  <si>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</si>
  <si>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</si>
  <si>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</si>
  <si>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</si>
  <si>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</si>
  <si>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</si>
  <si>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</si>
  <si>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</si>
  <si>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</si>
  <si>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</si>
  <si>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</si>
  <si>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</si>
  <si>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</si>
  <si>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</si>
  <si>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</si>
  <si>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</si>
  <si>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</si>
  <si>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</si>
  <si>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</si>
  <si>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</si>
  <si>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</si>
  <si>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</si>
  <si>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</si>
  <si>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</si>
  <si>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</si>
  <si>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</si>
  <si>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</si>
  <si>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</si>
  <si>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</si>
  <si>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</si>
  <si>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</si>
  <si>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</si>
  <si>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</si>
  <si>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</si>
  <si>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</si>
  <si>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</si>
  <si>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</si>
  <si>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</si>
  <si>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</si>
  <si>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</si>
  <si>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</si>
  <si>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</si>
  <si>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</si>
  <si>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</si>
  <si>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</si>
  <si>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</si>
  <si>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</si>
  <si>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</si>
  <si>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</si>
  <si>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</si>
  <si>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</si>
  <si>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</si>
  <si>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</si>
  <si>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</si>
  <si>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</si>
  <si>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</si>
  <si>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</si>
  <si>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</si>
  <si>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</si>
  <si>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</si>
  <si>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</si>
  <si>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</si>
  <si>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</si>
  <si>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</si>
  <si>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</si>
  <si>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</si>
  <si>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</si>
  <si>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</si>
  <si>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</si>
  <si>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</si>
  <si>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</si>
  <si>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</si>
  <si>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</si>
  <si>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</si>
  <si>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</si>
  <si>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</si>
  <si>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</si>
  <si>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</si>
  <si>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</si>
  <si>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</si>
  <si>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</si>
  <si>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</si>
  <si>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</si>
  <si>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</si>
  <si>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</si>
  <si>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</si>
  <si>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</si>
  <si>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</si>
  <si>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</si>
  <si>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</si>
  <si>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</si>
  <si>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</si>
  <si>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</si>
  <si>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</si>
  <si>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</si>
  <si>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</si>
  <si>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</si>
  <si>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</si>
  <si>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</si>
  <si>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</si>
  <si>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</si>
  <si>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</si>
  <si>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</si>
  <si>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</si>
  <si>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</si>
  <si>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</si>
  <si>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</si>
  <si>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</si>
  <si>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</si>
  <si>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</si>
  <si>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</si>
  <si>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</si>
  <si>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</si>
  <si>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</si>
  <si>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</si>
  <si>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</si>
  <si>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</si>
  <si>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</si>
  <si>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</si>
  <si>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</si>
  <si>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</si>
  <si>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</si>
  <si>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</si>
  <si>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</si>
  <si>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</si>
  <si>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</si>
  <si>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</si>
  <si>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</si>
  <si>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</si>
  <si>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</si>
  <si>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</si>
  <si>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</si>
  <si>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</si>
  <si>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</si>
  <si>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</si>
  <si>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</si>
  <si>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</si>
  <si>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</si>
  <si>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</si>
  <si>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</si>
  <si>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</si>
  <si>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</si>
  <si>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</si>
  <si>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</si>
  <si>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</si>
  <si>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</si>
  <si>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</si>
  <si>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</si>
  <si>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</si>
  <si>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</si>
  <si>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</si>
  <si>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</si>
  <si>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</si>
  <si>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</si>
  <si>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</si>
  <si>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</si>
  <si>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</si>
  <si>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</si>
  <si>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</si>
  <si>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</si>
  <si>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</si>
  <si>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</si>
  <si>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</si>
  <si>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</si>
  <si>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</si>
  <si>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</si>
  <si>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</si>
  <si>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</si>
  <si>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</si>
  <si>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</si>
  <si>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</si>
  <si>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</si>
  <si>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</si>
  <si>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</si>
  <si>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</si>
  <si>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</si>
  <si>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</si>
  <si>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</si>
  <si>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</si>
  <si>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</si>
  <si>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</si>
  <si>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</si>
  <si>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</si>
  <si>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</si>
  <si>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</si>
  <si>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</si>
  <si>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</si>
  <si>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</si>
  <si>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</si>
  <si>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</si>
  <si>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</si>
  <si>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</si>
  <si>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</si>
  <si>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</si>
  <si>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</si>
  <si>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</si>
  <si>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</si>
  <si>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</si>
  <si>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</si>
  <si>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</si>
  <si>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</si>
  <si>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</si>
  <si>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</si>
  <si>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</si>
  <si>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</si>
  <si>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</si>
  <si>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</si>
  <si>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</si>
  <si>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</si>
  <si>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</si>
  <si>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</si>
  <si>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</si>
  <si>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</si>
  <si>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</si>
  <si>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</si>
  <si>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</si>
  <si>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</si>
  <si>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</si>
  <si>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</si>
  <si>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</si>
  <si>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</si>
  <si>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</si>
  <si>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</si>
  <si>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</si>
  <si>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</si>
  <si>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</si>
  <si>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</si>
  <si>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</si>
  <si>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</si>
  <si>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</si>
  <si>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</si>
  <si>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</si>
  <si>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</si>
  <si>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</si>
  <si>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</si>
  <si>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</si>
  <si>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</si>
  <si>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</si>
  <si>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</si>
  <si>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</si>
  <si>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</si>
  <si>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</si>
  <si>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</si>
  <si>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</si>
  <si>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</si>
  <si>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</si>
  <si>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</si>
  <si>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</si>
  <si>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</si>
  <si>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</si>
  <si>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</si>
  <si>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</si>
  <si>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</si>
  <si>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</si>
  <si>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</si>
  <si>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</si>
  <si>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</si>
  <si>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</si>
  <si>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</si>
  <si>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</si>
  <si>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</si>
  <si>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</si>
  <si>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</si>
  <si>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</si>
  <si>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</si>
  <si>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</si>
  <si>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</si>
  <si>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</si>
  <si>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</si>
  <si>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</si>
  <si>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</si>
  <si>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</si>
  <si>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</si>
  <si>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</si>
  <si>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</si>
  <si>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</si>
  <si>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</si>
  <si>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</si>
  <si>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</si>
  <si>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</si>
  <si>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</si>
  <si>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</si>
  <si>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</si>
  <si>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</si>
  <si>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</si>
  <si>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</si>
  <si>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</si>
  <si>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</si>
  <si>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</si>
  <si>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</si>
  <si>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</si>
  <si>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</si>
  <si>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</si>
  <si>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</si>
  <si>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</si>
  <si>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</si>
  <si>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</si>
  <si>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</si>
  <si>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</si>
  <si>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</si>
  <si>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</si>
  <si>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</si>
  <si>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</si>
  <si>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</si>
  <si>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</si>
  <si>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</si>
  <si>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</si>
  <si>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</si>
  <si>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</si>
  <si>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</si>
  <si>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</si>
  <si>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</si>
  <si>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</si>
  <si>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</si>
  <si>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</si>
  <si>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</si>
  <si>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</si>
  <si>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</si>
  <si>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</si>
  <si>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</si>
  <si>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</si>
  <si>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</si>
  <si>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</si>
  <si>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</si>
  <si>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</si>
  <si>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</si>
  <si>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</si>
  <si>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</si>
  <si>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</si>
  <si>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</si>
  <si>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</si>
  <si>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</si>
  <si>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</si>
  <si>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</si>
  <si>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</si>
  <si>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</si>
  <si>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</si>
  <si>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</si>
  <si>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</si>
  <si>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</si>
  <si>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</si>
  <si>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</si>
  <si>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</si>
  <si>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</si>
  <si>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</si>
  <si>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</si>
  <si>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</si>
  <si>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</si>
  <si>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</si>
  <si>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</si>
  <si>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</si>
  <si>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</si>
  <si>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</si>
  <si>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</si>
  <si>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</si>
  <si>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</si>
  <si>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</si>
  <si>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</si>
  <si>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</si>
  <si>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</si>
  <si>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</si>
  <si>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</si>
  <si>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</si>
  <si>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</si>
  <si>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</si>
  <si>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</si>
  <si>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</si>
  <si>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</si>
  <si>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</si>
  <si>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</si>
  <si>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</si>
  <si>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</si>
  <si>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</si>
  <si>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</si>
  <si>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</si>
  <si>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</si>
  <si>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</si>
  <si>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</si>
  <si>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</si>
  <si>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</si>
  <si>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</si>
  <si>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</si>
  <si>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</si>
  <si>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</si>
  <si>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</si>
  <si>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</si>
  <si>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</si>
  <si>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</si>
  <si>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</si>
  <si>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</si>
  <si>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</si>
  <si>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</si>
  <si>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</si>
  <si>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</si>
  <si>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</si>
  <si>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</si>
  <si>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</si>
  <si>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</si>
  <si>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</si>
  <si>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</si>
  <si>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</si>
  <si>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</si>
  <si>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</si>
  <si>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</si>
  <si>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</si>
  <si>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</si>
  <si>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</si>
  <si>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</si>
  <si>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</si>
  <si>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</si>
  <si>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</si>
  <si>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</si>
  <si>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</si>
  <si>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</si>
  <si>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</si>
  <si>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</si>
  <si>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</si>
  <si>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</si>
  <si>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</si>
  <si>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</si>
  <si>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</si>
  <si>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</si>
  <si>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</si>
  <si>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</si>
  <si>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</si>
  <si>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</si>
  <si>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</si>
  <si>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</si>
  <si>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</si>
  <si>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</si>
  <si>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</si>
  <si>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</si>
  <si>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</si>
  <si>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</si>
  <si>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</si>
  <si>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</si>
  <si>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</si>
  <si>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</si>
  <si>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</si>
  <si>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</si>
  <si>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</si>
  <si>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</si>
  <si>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</si>
  <si>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</si>
  <si>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</si>
  <si>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</si>
  <si>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</si>
  <si>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</si>
  <si>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</si>
  <si>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</si>
  <si>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</si>
  <si>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</si>
  <si>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</si>
  <si>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</si>
  <si>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</si>
  <si>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</si>
  <si>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</si>
  <si>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</si>
  <si>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</si>
  <si>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</si>
  <si>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</si>
  <si>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</si>
  <si>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</si>
  <si>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</si>
  <si>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</si>
  <si>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</si>
  <si>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</si>
  <si>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</si>
  <si>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</si>
  <si>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</si>
  <si>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</si>
  <si>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</si>
  <si>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</si>
  <si>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</si>
  <si>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</si>
  <si>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</si>
  <si>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</si>
  <si>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</si>
  <si>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</si>
  <si>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</si>
  <si>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</si>
  <si>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</si>
  <si>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</si>
  <si>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</si>
  <si>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</si>
  <si>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</si>
  <si>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</si>
  <si>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</si>
  <si>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</si>
  <si>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</si>
  <si>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</si>
  <si>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</si>
  <si>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</si>
  <si>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</si>
  <si>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</si>
  <si>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</si>
  <si>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</si>
  <si>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</si>
  <si>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</si>
  <si>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</si>
  <si>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</si>
  <si>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</si>
  <si>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</si>
  <si>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</si>
  <si>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</si>
  <si>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</si>
  <si>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</si>
  <si>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</si>
  <si>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</si>
  <si>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</si>
  <si>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</si>
  <si>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</si>
  <si>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</si>
  <si>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</si>
  <si>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</si>
  <si>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</si>
  <si>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</si>
  <si>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</si>
  <si>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</si>
  <si>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</si>
  <si>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</si>
  <si>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</si>
  <si>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</si>
  <si>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</si>
  <si>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</si>
  <si>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</si>
  <si>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</si>
  <si>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</si>
  <si>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</si>
  <si>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</si>
  <si>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</si>
  <si>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</si>
  <si>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</si>
  <si>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</si>
  <si>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</si>
  <si>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</si>
  <si>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</si>
  <si>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</si>
  <si>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</si>
  <si>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</si>
  <si>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</si>
  <si>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</si>
  <si>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</si>
  <si>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</si>
  <si>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</si>
  <si>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</si>
  <si>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</si>
  <si>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</si>
  <si>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</si>
  <si>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</si>
  <si>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</si>
  <si>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</si>
  <si>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</si>
  <si>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</si>
  <si>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</si>
  <si>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</si>
  <si>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</si>
  <si>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</si>
  <si>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</si>
  <si>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</si>
  <si>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</si>
  <si>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</si>
  <si>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</si>
  <si>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</si>
  <si>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</si>
  <si>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</si>
  <si>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</si>
  <si>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</si>
  <si>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</si>
  <si>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</si>
  <si>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</si>
  <si>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</si>
  <si>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</si>
  <si>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</si>
  <si>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</si>
  <si>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</si>
  <si>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</si>
  <si>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</si>
  <si>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</si>
  <si>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</si>
  <si>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</si>
  <si>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</si>
  <si>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</si>
  <si>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</si>
  <si>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</si>
  <si>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</si>
  <si>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</si>
  <si>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</si>
  <si>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</si>
  <si>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</si>
  <si>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</si>
  <si>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</si>
  <si>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</si>
  <si>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</si>
  <si>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</si>
  <si>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</si>
  <si>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</si>
  <si>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</si>
  <si>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</si>
  <si>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</si>
  <si>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</si>
  <si>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</si>
  <si>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</si>
  <si>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</si>
  <si>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</si>
  <si>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</si>
  <si>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</si>
  <si>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</si>
  <si>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</si>
  <si>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</si>
  <si>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</si>
  <si>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</si>
  <si>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</si>
  <si>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</si>
  <si>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</si>
  <si>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</si>
  <si>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</si>
  <si>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</si>
  <si>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</si>
  <si>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</si>
  <si>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</si>
  <si>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</si>
  <si>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</si>
  <si>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</si>
  <si>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</si>
  <si>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</si>
  <si>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</si>
  <si>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</si>
  <si>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</si>
  <si>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</si>
  <si>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</si>
  <si>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</si>
  <si>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</si>
  <si>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</si>
  <si>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</si>
  <si>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</si>
  <si>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</si>
  <si>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</si>
  <si>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</si>
  <si>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</si>
  <si>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</si>
  <si>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</si>
  <si>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</si>
  <si>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</si>
  <si>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</si>
  <si>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</si>
  <si>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</si>
  <si>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</si>
  <si>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</si>
  <si>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</si>
  <si>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</si>
  <si>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</si>
  <si>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</si>
  <si>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</si>
  <si>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</si>
  <si>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</si>
  <si>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</si>
  <si>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</si>
  <si>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</si>
  <si>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</si>
  <si>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</si>
  <si>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</si>
  <si>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</si>
  <si>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</si>
  <si>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</si>
  <si>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</si>
  <si>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</si>
  <si>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</si>
  <si>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</si>
  <si>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</si>
  <si>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</si>
  <si>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</si>
  <si>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</si>
  <si>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</si>
  <si>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</si>
  <si>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</si>
  <si>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</si>
  <si>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</si>
  <si>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</si>
  <si>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</si>
  <si>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</si>
  <si>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</si>
  <si>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</si>
  <si>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</si>
  <si>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</si>
  <si>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</si>
  <si>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</si>
  <si>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</si>
  <si>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</si>
  <si>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</si>
  <si>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</si>
  <si>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</si>
  <si>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</si>
  <si>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</si>
  <si>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</si>
  <si>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</si>
  <si>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</si>
  <si>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</si>
  <si>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</si>
  <si>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</si>
  <si>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</si>
  <si>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</si>
  <si>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</si>
  <si>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</si>
  <si>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</si>
  <si>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</si>
  <si>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</si>
  <si>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</si>
  <si>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</si>
  <si>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</si>
  <si>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</si>
  <si>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</si>
  <si>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</si>
  <si>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</si>
  <si>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</si>
  <si>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</si>
  <si>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</si>
  <si>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</si>
  <si>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</si>
  <si>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</si>
  <si>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</si>
  <si>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</si>
  <si>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</si>
  <si>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</si>
  <si>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</si>
  <si>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</si>
  <si>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</si>
  <si>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</si>
  <si>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</si>
  <si>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</si>
  <si>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</si>
  <si>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</si>
  <si>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</si>
  <si>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</si>
  <si>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</si>
  <si>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</si>
  <si>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</si>
  <si>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</si>
  <si>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</si>
  <si>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</si>
  <si>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</si>
  <si>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</si>
  <si>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</si>
  <si>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</si>
  <si>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</si>
  <si>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</si>
  <si>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</si>
  <si>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</si>
  <si>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</si>
  <si>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</si>
  <si>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</si>
  <si>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</si>
  <si>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</si>
  <si>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</si>
  <si>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</si>
  <si>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</si>
  <si>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</si>
  <si>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</si>
  <si>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</si>
  <si>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</si>
  <si>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</si>
  <si>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</si>
  <si>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</si>
  <si>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</si>
  <si>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</si>
  <si>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</si>
  <si>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</si>
  <si>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</si>
  <si>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</si>
  <si>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</si>
  <si>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</si>
  <si>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</si>
  <si>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</si>
  <si>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</si>
  <si>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</si>
  <si>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</si>
  <si>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</si>
  <si>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</si>
  <si>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</si>
  <si>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</si>
  <si>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</si>
  <si>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</si>
  <si>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</si>
  <si>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</si>
  <si>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</si>
  <si>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</si>
  <si>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</si>
  <si>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</si>
  <si>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</si>
  <si>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</si>
  <si>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</si>
  <si>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</si>
  <si>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</si>
  <si>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</si>
  <si>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</si>
  <si>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</si>
  <si>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</si>
  <si>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</si>
  <si>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</si>
  <si>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</si>
  <si>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</si>
  <si>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</si>
  <si>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</si>
  <si>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</si>
  <si>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</si>
  <si>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</si>
  <si>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</si>
  <si>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</si>
  <si>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</si>
  <si>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</si>
  <si>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</si>
  <si>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</si>
  <si>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</si>
  <si>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</si>
  <si>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</si>
  <si>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</si>
  <si>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</si>
  <si>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</si>
  <si>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</si>
  <si>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</si>
  <si>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</si>
  <si>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</si>
  <si>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</si>
  <si>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</si>
  <si>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</si>
  <si>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</si>
  <si>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</si>
  <si>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</si>
  <si>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</si>
  <si>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</si>
  <si>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</si>
  <si>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</si>
  <si>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</si>
  <si>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</si>
  <si>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</si>
  <si>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</si>
  <si>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</si>
  <si>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</si>
  <si>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</si>
  <si>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</si>
  <si>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</si>
  <si>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</si>
  <si>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</si>
  <si>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</si>
  <si>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</si>
  <si>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</si>
  <si>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</si>
  <si>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</si>
  <si>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</si>
  <si>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</si>
  <si>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</si>
  <si>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</si>
  <si>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</si>
  <si>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</si>
  <si>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</si>
  <si>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</si>
  <si>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</si>
  <si>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</si>
  <si>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</si>
  <si>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</si>
  <si>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</si>
  <si>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</si>
  <si>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</si>
  <si>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</si>
  <si>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</si>
  <si>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</si>
  <si>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</si>
  <si>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</si>
  <si>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</si>
  <si>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</si>
  <si>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</si>
  <si>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</si>
  <si>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</si>
  <si>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</si>
  <si>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</si>
  <si>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</si>
  <si>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</si>
  <si>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</si>
  <si>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</si>
  <si>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</si>
  <si>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</si>
  <si>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</si>
  <si>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</si>
  <si>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</si>
  <si>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</si>
  <si>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</si>
  <si>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</si>
  <si>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</si>
  <si>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</si>
  <si>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</si>
  <si>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</si>
  <si>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</si>
  <si>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</si>
  <si>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</si>
  <si>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</si>
  <si>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</si>
  <si>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</si>
  <si>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</si>
  <si>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</si>
  <si>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</si>
  <si>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</si>
  <si>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</si>
  <si>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</si>
  <si>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</si>
  <si>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</si>
  <si>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</si>
  <si>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</si>
  <si>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</si>
  <si>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</si>
  <si>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</si>
  <si>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</si>
  <si>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</si>
  <si>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</si>
  <si>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</si>
  <si>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</si>
  <si>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</si>
  <si>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</si>
  <si>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</si>
  <si>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</si>
  <si>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</si>
  <si>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</si>
  <si>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</si>
  <si>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</si>
  <si>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</si>
  <si>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</si>
  <si>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</si>
  <si>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</si>
  <si>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</si>
  <si>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</si>
  <si>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</si>
  <si>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</si>
  <si>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</si>
  <si>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</si>
  <si>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</si>
  <si>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</si>
  <si>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</si>
  <si>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</si>
  <si>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</si>
  <si>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</si>
  <si>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</si>
  <si>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</si>
  <si>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</si>
  <si>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</si>
  <si>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</si>
  <si>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</si>
  <si>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</si>
  <si>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</si>
  <si>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</si>
  <si>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</si>
  <si>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</si>
  <si>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</si>
  <si>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</si>
  <si>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</si>
  <si>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</si>
  <si>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</si>
  <si>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</si>
  <si>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</si>
  <si>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</si>
  <si>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</si>
  <si>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</si>
  <si>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</si>
  <si>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</si>
  <si>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</si>
  <si>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</si>
  <si>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</si>
  <si>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</si>
  <si>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</si>
  <si>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</si>
  <si>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</si>
  <si>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</si>
  <si>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</si>
  <si>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</si>
  <si>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</si>
  <si>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</si>
  <si>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</si>
  <si>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</si>
  <si>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</si>
  <si>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</si>
  <si>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</si>
  <si>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</si>
  <si>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</si>
  <si>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</si>
  <si>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</si>
  <si>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</si>
  <si>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</si>
  <si>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</si>
  <si>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</si>
  <si>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</si>
  <si>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</si>
  <si>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</si>
  <si>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</si>
  <si>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</si>
  <si>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</si>
  <si>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</si>
  <si>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</si>
  <si>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</si>
  <si>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</si>
  <si>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</si>
  <si>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</si>
  <si>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</si>
  <si>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</si>
  <si>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</si>
  <si>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</si>
  <si>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</si>
  <si>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</si>
  <si>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</si>
  <si>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</si>
  <si>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</si>
  <si>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</si>
  <si>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</si>
  <si>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</si>
  <si>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</si>
  <si>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</si>
  <si>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</si>
  <si>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</si>
  <si>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</si>
  <si>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</si>
  <si>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</si>
  <si>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</si>
  <si>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</si>
  <si>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</si>
  <si>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</si>
  <si>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</si>
  <si>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</si>
  <si>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</si>
  <si>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</si>
  <si>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</si>
  <si>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</si>
  <si>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</si>
  <si>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</si>
  <si>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</si>
  <si>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</si>
  <si>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</si>
  <si>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</si>
  <si>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</si>
  <si>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</si>
  <si>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</si>
  <si>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</si>
  <si>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</si>
  <si>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</si>
  <si>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</si>
  <si>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</si>
  <si>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</si>
  <si>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</si>
  <si>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</si>
  <si>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</si>
  <si>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</si>
  <si>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</si>
  <si>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</si>
  <si>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</si>
  <si>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</si>
  <si>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</si>
  <si>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</si>
  <si>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</si>
  <si>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</si>
  <si>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</si>
  <si>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</si>
  <si>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</si>
  <si>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</si>
  <si>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</si>
  <si>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</si>
  <si>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</si>
  <si>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</si>
  <si>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</si>
  <si>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</si>
  <si>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</si>
  <si>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</si>
  <si>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</si>
  <si>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</si>
  <si>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</si>
  <si>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</si>
  <si>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</si>
  <si>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</si>
  <si>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</si>
  <si>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</si>
  <si>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</si>
  <si>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</si>
  <si>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</si>
  <si>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</si>
  <si>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</si>
  <si>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</si>
  <si>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</si>
  <si>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</si>
  <si>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</si>
  <si>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</si>
  <si>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</si>
  <si>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</si>
  <si>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</si>
  <si>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</si>
  <si>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</si>
  <si>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</si>
  <si>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</si>
  <si>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</si>
  <si>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</si>
  <si>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</si>
  <si>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</si>
  <si>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</si>
  <si>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</si>
  <si>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</si>
  <si>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</si>
  <si>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</si>
  <si>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</si>
  <si>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</si>
  <si>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</si>
  <si>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</si>
  <si>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</si>
  <si>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</si>
  <si>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</si>
  <si>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</si>
  <si>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</si>
  <si>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</si>
  <si>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</si>
  <si>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</si>
  <si>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</si>
  <si>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</si>
  <si>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</si>
  <si>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</si>
  <si>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</si>
  <si>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</si>
  <si>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</si>
  <si>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</si>
  <si>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</si>
  <si>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</si>
  <si>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</si>
  <si>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</si>
  <si>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</si>
  <si>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</si>
  <si>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</si>
  <si>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</si>
  <si>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</si>
  <si>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</si>
  <si>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</si>
  <si>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</si>
  <si>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</si>
  <si>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</si>
  <si>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</si>
  <si>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</si>
  <si>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</si>
  <si>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</si>
  <si>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</si>
  <si>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</si>
  <si>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</si>
  <si>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</si>
  <si>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</si>
  <si>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</si>
  <si>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</si>
  <si>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</si>
  <si>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</si>
  <si>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</si>
  <si>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</si>
  <si>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</si>
  <si>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</si>
  <si>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</si>
  <si>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</si>
  <si>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</si>
  <si>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</si>
  <si>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</si>
  <si>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</si>
  <si>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</si>
  <si>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</si>
  <si>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</si>
  <si>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</si>
  <si>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</si>
  <si>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</si>
  <si>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</si>
  <si>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</si>
  <si>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</si>
  <si>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</si>
  <si>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</si>
  <si>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</si>
  <si>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</si>
  <si>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</si>
  <si>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</si>
  <si>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</si>
  <si>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</si>
  <si>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</si>
  <si>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</si>
  <si>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</si>
  <si>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</si>
  <si>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</si>
  <si>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</si>
  <si>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</si>
  <si>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</si>
  <si>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</si>
  <si>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</si>
  <si>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</si>
  <si>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</si>
  <si>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</si>
  <si>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</si>
  <si>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</si>
  <si>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</si>
  <si>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</si>
  <si>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</si>
  <si>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</si>
  <si>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</si>
  <si>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</si>
  <si>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</si>
  <si>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</si>
  <si>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</si>
  <si>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</si>
  <si>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</si>
  <si>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</si>
  <si>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</si>
  <si>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</si>
  <si>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</si>
  <si>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</si>
  <si>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</si>
  <si>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</si>
  <si>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</si>
  <si>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</si>
  <si>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</si>
  <si>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</si>
  <si>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</si>
  <si>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</si>
  <si>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</si>
  <si>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</si>
  <si>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</si>
  <si>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</si>
  <si>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</si>
  <si>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</si>
  <si>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</si>
  <si>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</si>
  <si>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</si>
  <si>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</si>
  <si>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</si>
  <si>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</si>
  <si>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</si>
  <si>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</si>
  <si>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</si>
  <si>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</si>
  <si>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</si>
  <si>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</si>
  <si>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</si>
  <si>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</si>
  <si>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</si>
  <si>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</si>
  <si>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</si>
  <si>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</si>
  <si>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</si>
  <si>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</si>
  <si>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</si>
  <si>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</si>
  <si>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</si>
  <si>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</si>
  <si>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</si>
  <si>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</si>
  <si>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</si>
  <si>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</si>
  <si>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</si>
  <si>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</si>
  <si>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</si>
  <si>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</si>
  <si>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</si>
  <si>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</si>
  <si>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</si>
  <si>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</si>
  <si>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</si>
  <si>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</si>
  <si>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</si>
  <si>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</si>
  <si>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</si>
  <si>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</si>
  <si>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</si>
  <si>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</si>
  <si>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</si>
  <si>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</si>
  <si>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</si>
  <si>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</si>
  <si>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</si>
  <si>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</si>
  <si>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</si>
  <si>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</si>
  <si>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</si>
  <si>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</si>
  <si>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</si>
  <si>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</si>
  <si>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</si>
  <si>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</si>
  <si>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</si>
  <si>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</si>
  <si>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</si>
  <si>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</si>
  <si>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</si>
  <si>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</si>
  <si>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</si>
  <si>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</si>
  <si>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</si>
  <si>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</si>
  <si>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</si>
  <si>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</si>
  <si>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</si>
  <si>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</si>
  <si>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</si>
  <si>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</si>
  <si>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</si>
  <si>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</si>
  <si>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</si>
  <si>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</si>
  <si>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</si>
  <si>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</si>
  <si>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</si>
  <si>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</si>
  <si>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</si>
  <si>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</si>
  <si>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</si>
  <si>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</si>
  <si>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</si>
  <si>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</si>
  <si>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</si>
  <si>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</si>
  <si>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</si>
  <si>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</si>
  <si>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</si>
  <si>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</si>
  <si>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</si>
  <si>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</si>
  <si>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</si>
  <si>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</si>
  <si>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</si>
  <si>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</si>
  <si>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</si>
  <si>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</si>
  <si>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</si>
  <si>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</si>
  <si>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</si>
  <si>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</si>
  <si>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</si>
  <si>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</si>
  <si>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</si>
  <si>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</si>
  <si>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</si>
  <si>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</si>
  <si>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</si>
  <si>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</si>
  <si>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</si>
  <si>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</si>
  <si>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</si>
  <si>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</si>
  <si>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</si>
  <si>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</si>
  <si>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</si>
  <si>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</si>
  <si>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</si>
  <si>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</si>
  <si>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</si>
  <si>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</si>
  <si>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</si>
  <si>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</si>
  <si>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</si>
  <si>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</si>
  <si>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</si>
  <si>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</si>
  <si>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</si>
  <si>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</si>
  <si>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</si>
  <si>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</si>
  <si>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</si>
  <si>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</si>
  <si>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</si>
  <si>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</si>
  <si>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</si>
  <si>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</si>
  <si>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</si>
  <si>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</si>
  <si>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</si>
  <si>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</si>
  <si>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</si>
  <si>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</si>
  <si>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</si>
  <si>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</si>
  <si>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</si>
  <si>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</si>
  <si>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</si>
  <si>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</si>
  <si>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</si>
  <si>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</si>
  <si>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</si>
  <si>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</si>
  <si>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</si>
  <si>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</si>
  <si>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</si>
  <si>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</si>
  <si>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</si>
  <si>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</si>
  <si>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</si>
  <si>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</si>
  <si>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</si>
  <si>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</si>
  <si>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</si>
  <si>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</si>
  <si>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</si>
  <si>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</si>
  <si>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</si>
  <si>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</si>
  <si>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</si>
  <si>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</si>
  <si>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</si>
  <si>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</si>
  <si>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</si>
  <si>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</si>
  <si>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</si>
  <si>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</si>
  <si>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</si>
  <si>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</si>
  <si>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</si>
  <si>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</si>
  <si>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</si>
  <si>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</si>
  <si>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</si>
  <si>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</si>
  <si>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</si>
  <si>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</si>
  <si>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</si>
  <si>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</si>
  <si>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</si>
  <si>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</si>
  <si>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</si>
  <si>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</si>
  <si>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</si>
  <si>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</si>
  <si>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</si>
  <si>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</si>
  <si>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</si>
  <si>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</si>
  <si>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</si>
  <si>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</si>
  <si>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</si>
  <si>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</si>
  <si>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</si>
  <si>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</si>
  <si>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</si>
  <si>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</si>
  <si>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</si>
  <si>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</si>
  <si>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</si>
  <si>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</si>
  <si>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</si>
  <si>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</si>
  <si>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</si>
  <si>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</si>
  <si>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</si>
  <si>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</si>
  <si>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</si>
  <si>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</si>
  <si>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</si>
  <si>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</si>
  <si>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</si>
  <si>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</si>
  <si>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</si>
  <si>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</si>
  <si>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</si>
  <si>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</si>
  <si>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</si>
  <si>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</si>
  <si>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</si>
  <si>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</si>
  <si>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</si>
  <si>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</si>
  <si>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</si>
  <si>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</si>
  <si>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</si>
  <si>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</si>
  <si>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</si>
  <si>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</si>
  <si>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</si>
  <si>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</si>
  <si>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</si>
  <si>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</si>
  <si>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</si>
  <si>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</si>
  <si>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</si>
  <si>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</si>
  <si>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</si>
  <si>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</si>
  <si>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</si>
  <si>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</si>
  <si>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</si>
  <si>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</si>
  <si>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</si>
  <si>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</si>
  <si>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</si>
  <si>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</si>
  <si>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</si>
  <si>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</si>
  <si>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</si>
  <si>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</si>
  <si>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</si>
  <si>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</si>
  <si>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</si>
  <si>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</si>
  <si>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</si>
  <si>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</si>
  <si>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</si>
  <si>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</si>
  <si>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</si>
  <si>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</si>
  <si>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</si>
  <si>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</si>
  <si>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</si>
  <si>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</si>
  <si>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</si>
  <si>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</si>
  <si>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</si>
  <si>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</si>
  <si>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</si>
  <si>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</si>
  <si>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</si>
  <si>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</si>
  <si>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</si>
  <si>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</si>
  <si>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</si>
  <si>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</si>
  <si>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</si>
  <si>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</si>
  <si>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</si>
  <si>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</si>
  <si>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</si>
  <si>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</si>
  <si>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</si>
  <si>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</si>
  <si>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</si>
  <si>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</si>
  <si>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</si>
  <si>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</si>
  <si>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</si>
  <si>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</si>
  <si>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</si>
  <si>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</si>
  <si>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</si>
  <si>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</si>
  <si>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</si>
  <si>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</si>
  <si>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</si>
  <si>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</si>
  <si>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</si>
  <si>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</si>
  <si>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</si>
  <si>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</si>
  <si>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</si>
  <si>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</si>
  <si>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</si>
  <si>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</si>
  <si>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</si>
  <si>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</si>
  <si>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</si>
  <si>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</si>
  <si>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</si>
  <si>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</si>
  <si>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</si>
  <si>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</si>
  <si>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</si>
  <si>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</si>
  <si>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</si>
  <si>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</si>
  <si>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</si>
  <si>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</si>
  <si>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</si>
  <si>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</si>
  <si>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</si>
  <si>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</si>
  <si>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</si>
  <si>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</si>
  <si>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</si>
  <si>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</si>
  <si>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</si>
  <si>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</si>
  <si>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</si>
  <si>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</si>
  <si>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</si>
  <si>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</si>
  <si>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</si>
  <si>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</si>
  <si>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</si>
  <si>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</si>
  <si>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</si>
  <si>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</si>
  <si>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</si>
  <si>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</si>
  <si>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</si>
  <si>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</si>
  <si>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</si>
  <si>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</si>
  <si>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</si>
  <si>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</si>
  <si>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</si>
  <si>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</si>
  <si>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</si>
  <si>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</si>
  <si>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</si>
  <si>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</si>
  <si>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</si>
  <si>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</si>
  <si>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</si>
  <si>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</si>
  <si>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</si>
  <si>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</si>
  <si>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</si>
  <si>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</si>
  <si>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</si>
  <si>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</si>
  <si>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</si>
  <si>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</si>
  <si>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</si>
  <si>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</si>
  <si>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</si>
  <si>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</si>
  <si>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</si>
  <si>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</si>
  <si>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</si>
  <si>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</si>
  <si>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</si>
  <si>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</si>
  <si>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</si>
  <si>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</si>
  <si>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</si>
  <si>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</si>
  <si>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</si>
  <si>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</si>
  <si>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</si>
  <si>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</si>
  <si>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</si>
  <si>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</si>
  <si>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</si>
  <si>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</si>
  <si>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</si>
  <si>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</si>
  <si>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</si>
  <si>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</si>
  <si>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</si>
  <si>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</si>
  <si>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</si>
  <si>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</si>
  <si>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</si>
  <si>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</si>
  <si>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</si>
  <si>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</si>
  <si>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</si>
  <si>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</si>
  <si>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</si>
  <si>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</si>
  <si>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</si>
  <si>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</si>
  <si>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</si>
  <si>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</si>
  <si>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</si>
  <si>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</si>
  <si>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</si>
  <si>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</si>
  <si>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</si>
  <si>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</si>
  <si>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</si>
  <si>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</si>
  <si>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</si>
  <si>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</si>
  <si>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</si>
  <si>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</si>
  <si>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</si>
  <si>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</si>
  <si>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</si>
  <si>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</si>
  <si>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</si>
  <si>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</si>
  <si>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</si>
  <si>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</si>
  <si>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</si>
  <si>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</si>
  <si>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</si>
  <si>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</si>
  <si>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</si>
  <si>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</si>
  <si>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</si>
  <si>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</si>
  <si>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</si>
  <si>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</si>
  <si>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</si>
  <si>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</si>
  <si>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</si>
  <si>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</si>
  <si>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</si>
  <si>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</si>
  <si>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</si>
  <si>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</si>
  <si>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</si>
  <si>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</si>
  <si>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</si>
  <si>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</si>
  <si>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</si>
  <si>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</si>
  <si>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</si>
  <si>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</si>
  <si>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</si>
  <si>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</si>
  <si>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</si>
  <si>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</si>
  <si>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</si>
  <si>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</si>
  <si>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</si>
  <si>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</si>
  <si>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</si>
  <si>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</si>
  <si>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</si>
  <si>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</si>
  <si>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</si>
  <si>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</si>
  <si>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</si>
  <si>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</si>
  <si>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</si>
  <si>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</si>
  <si>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</si>
  <si>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</si>
  <si>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</si>
  <si>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</si>
  <si>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</si>
  <si>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</si>
  <si>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</si>
  <si>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</si>
  <si>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</si>
  <si>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</si>
  <si>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</si>
  <si>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</si>
  <si>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</si>
  <si>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</si>
  <si>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</si>
  <si>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</si>
  <si>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</si>
  <si>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</si>
  <si>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</si>
  <si>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</si>
  <si>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</si>
  <si>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</si>
  <si>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</si>
  <si>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</si>
  <si>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</si>
  <si>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</si>
  <si>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</si>
  <si>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</si>
  <si>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</si>
  <si>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</si>
  <si>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</si>
  <si>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</si>
  <si>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</si>
  <si>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</si>
  <si>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</si>
  <si>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</si>
  <si>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</si>
  <si>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</si>
  <si>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</si>
  <si>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</si>
  <si>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</si>
  <si>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</si>
  <si>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</si>
  <si>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</si>
  <si>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</si>
  <si>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</si>
  <si>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</si>
  <si>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</si>
  <si>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</si>
  <si>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</si>
  <si>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</si>
  <si>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</si>
  <si>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</si>
  <si>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</si>
  <si>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</si>
  <si>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</si>
  <si>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</si>
  <si>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</si>
  <si>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</si>
  <si>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</si>
  <si>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</si>
  <si>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</si>
  <si>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</si>
  <si>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</si>
  <si>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</si>
  <si>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</si>
  <si>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</si>
  <si>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</si>
  <si>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</si>
  <si>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</si>
  <si>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</si>
  <si>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</si>
  <si>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</si>
  <si>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</si>
  <si>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</si>
  <si>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</si>
  <si>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</si>
  <si>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</si>
  <si>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</si>
  <si>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</si>
  <si>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</si>
  <si>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</si>
  <si>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</si>
  <si>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</si>
  <si>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</si>
  <si>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</si>
  <si>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</si>
  <si>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</si>
  <si>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</si>
  <si>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</si>
  <si>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</si>
  <si>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</si>
  <si>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</si>
  <si>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</si>
  <si>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</si>
  <si>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</si>
  <si>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</si>
  <si>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</si>
  <si>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</si>
  <si>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</si>
  <si>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</si>
  <si>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</si>
  <si>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</si>
  <si>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</si>
  <si>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</si>
  <si>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</si>
  <si>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</si>
  <si>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</si>
  <si>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</si>
  <si>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</si>
  <si>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</si>
  <si>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</si>
  <si>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</si>
  <si>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</si>
  <si>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</si>
  <si>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</si>
  <si>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</si>
  <si>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</si>
  <si>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</si>
  <si>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</si>
  <si>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</si>
  <si>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</si>
  <si>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</si>
  <si>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</si>
  <si>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</si>
  <si>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</si>
  <si>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</si>
  <si>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</si>
  <si>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</si>
  <si>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</si>
  <si>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</si>
  <si>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</si>
  <si>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</si>
  <si>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</si>
  <si>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</si>
  <si>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</si>
  <si>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</si>
  <si>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</si>
  <si>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</si>
  <si>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</si>
  <si>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</si>
  <si>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</si>
  <si>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</si>
  <si>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</si>
  <si>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</si>
  <si>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</si>
  <si>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</si>
  <si>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</si>
  <si>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</si>
  <si>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</si>
  <si>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</si>
  <si>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</si>
  <si>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</si>
  <si>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</si>
  <si>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</si>
  <si>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</si>
  <si>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</si>
  <si>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</si>
  <si>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</si>
  <si>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</si>
  <si>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</si>
  <si>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</si>
  <si>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</si>
  <si>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</si>
  <si>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</si>
  <si>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</si>
  <si>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</si>
  <si>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</si>
  <si>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</si>
  <si>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</si>
  <si>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</si>
  <si>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</si>
  <si>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</si>
  <si>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</si>
  <si>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</si>
  <si>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</si>
  <si>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</si>
  <si>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</si>
  <si>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</si>
  <si>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</si>
  <si>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</si>
  <si>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</si>
  <si>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</si>
  <si>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</si>
  <si>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</si>
  <si>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</si>
  <si>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</si>
  <si>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</si>
  <si>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</si>
  <si>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</si>
  <si>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</si>
  <si>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</si>
  <si>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</si>
  <si>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</si>
  <si>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</si>
  <si>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</si>
  <si>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</si>
  <si>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</si>
  <si>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</si>
  <si>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</si>
  <si>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</si>
  <si>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</si>
  <si>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</si>
  <si>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</si>
  <si>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</si>
  <si>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</si>
  <si>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</si>
  <si>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</si>
  <si>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</si>
  <si>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</si>
  <si>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</si>
  <si>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</si>
  <si>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</si>
  <si>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</si>
  <si>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</si>
  <si>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</si>
  <si>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</si>
  <si>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</si>
  <si>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</si>
  <si>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</si>
  <si>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</si>
  <si>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</si>
  <si>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</si>
  <si>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</si>
  <si>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</si>
  <si>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</si>
  <si>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</si>
  <si>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</si>
  <si>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</si>
  <si>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</si>
  <si>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</si>
  <si>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</si>
  <si>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</si>
  <si>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</si>
  <si>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</si>
  <si>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</si>
  <si>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</si>
  <si>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</si>
  <si>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</si>
  <si>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</si>
  <si>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</si>
  <si>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</si>
  <si>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</si>
  <si>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</si>
  <si>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</si>
  <si>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</si>
  <si>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</si>
  <si>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</si>
  <si>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</si>
  <si>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</si>
  <si>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</si>
  <si>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</si>
  <si>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</si>
  <si>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</si>
  <si>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</si>
  <si>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</si>
  <si>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</si>
  <si>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</si>
  <si>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</si>
  <si>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</si>
  <si>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</si>
  <si>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</si>
  <si>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</si>
  <si>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</si>
  <si>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</si>
  <si>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</si>
  <si>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</si>
  <si>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</si>
  <si>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</si>
  <si>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</si>
  <si>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</si>
  <si>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</si>
  <si>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</si>
  <si>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</si>
  <si>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</si>
  <si>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</si>
  <si>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</si>
  <si>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</si>
  <si>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</si>
  <si>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</si>
  <si>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</si>
  <si>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</si>
  <si>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</si>
  <si>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</si>
  <si>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</si>
  <si>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</si>
  <si>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</si>
  <si>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</si>
  <si>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</si>
  <si>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</si>
  <si>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</si>
  <si>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</si>
  <si>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</si>
  <si>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</si>
  <si>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</si>
  <si>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</si>
  <si>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</si>
  <si>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</si>
  <si>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</si>
  <si>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</si>
  <si>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</si>
  <si>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</si>
  <si>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</si>
  <si>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</si>
  <si>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</si>
  <si>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</si>
  <si>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</si>
  <si>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</si>
  <si>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</si>
  <si>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</si>
  <si>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</si>
  <si>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</si>
  <si>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</si>
  <si>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</si>
  <si>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</si>
  <si>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</si>
  <si>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</si>
  <si>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</si>
  <si>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</si>
  <si>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</si>
  <si>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</si>
  <si>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</si>
  <si>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</si>
  <si>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</si>
  <si>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</si>
  <si>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</si>
  <si>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</si>
  <si>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</si>
  <si>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</si>
  <si>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</si>
  <si>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</si>
  <si>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</si>
  <si>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</si>
  <si>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</si>
  <si>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</si>
  <si>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</si>
  <si>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</si>
  <si>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</si>
  <si>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</si>
  <si>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</si>
  <si>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</si>
  <si>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</si>
  <si>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</si>
  <si>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</si>
  <si>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</si>
  <si>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</si>
  <si>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</si>
  <si>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</si>
  <si>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</si>
  <si>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</si>
  <si>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</si>
  <si>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</si>
  <si>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</si>
  <si>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</si>
  <si>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</si>
  <si>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</si>
  <si>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</si>
  <si>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</si>
  <si>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</si>
  <si>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</si>
  <si>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</si>
  <si>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</si>
  <si>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</si>
  <si>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</si>
  <si>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</si>
  <si>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</si>
  <si>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</si>
  <si>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</si>
  <si>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</si>
  <si>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</si>
  <si>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</si>
  <si>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</si>
  <si>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</si>
  <si>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</si>
  <si>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</si>
  <si>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</si>
  <si>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</si>
  <si>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</si>
  <si>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</si>
  <si>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</si>
  <si>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</si>
  <si>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</si>
  <si>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</si>
  <si>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</si>
  <si>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</si>
  <si>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</si>
  <si>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</si>
  <si>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</si>
  <si>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</si>
  <si>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</si>
  <si>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</si>
  <si>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</si>
  <si>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</si>
  <si>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</si>
  <si>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</si>
  <si>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</si>
  <si>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</si>
  <si>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</si>
  <si>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</si>
  <si>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</si>
  <si>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</si>
  <si>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</si>
  <si>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</si>
  <si>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</si>
  <si>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</si>
  <si>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</si>
  <si>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</si>
  <si>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</si>
  <si>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</si>
  <si>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</si>
  <si>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</si>
  <si>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</si>
  <si>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</si>
  <si>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</si>
  <si>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</si>
  <si>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</si>
  <si>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</si>
  <si>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</si>
  <si>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</si>
  <si>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</si>
  <si>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</si>
  <si>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</si>
  <si>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</si>
  <si>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</si>
  <si>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</si>
  <si>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</si>
  <si>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</si>
  <si>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</si>
  <si>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</si>
  <si>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</si>
  <si>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</si>
  <si>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</si>
  <si>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</si>
  <si>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</si>
  <si>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</si>
  <si>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</si>
  <si>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</si>
  <si>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</si>
  <si>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</si>
  <si>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</si>
  <si>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</si>
  <si>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</si>
  <si>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</si>
  <si>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</si>
  <si>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</si>
  <si>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</si>
  <si>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</si>
  <si>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</si>
  <si>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</si>
  <si>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</si>
  <si>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</si>
  <si>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</si>
  <si>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</si>
  <si>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</si>
  <si>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</si>
  <si>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</si>
  <si>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</si>
  <si>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</si>
  <si>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</si>
  <si>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</si>
  <si>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</si>
  <si>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</si>
  <si>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</si>
  <si>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</si>
  <si>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</si>
  <si>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</si>
  <si>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</si>
  <si>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</si>
  <si>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</si>
  <si>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</si>
  <si>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</si>
  <si>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</si>
  <si>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</si>
  <si>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</si>
  <si>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</si>
  <si>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</si>
  <si>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</si>
  <si>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</si>
  <si>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</si>
  <si>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</si>
  <si>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</si>
  <si>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</si>
  <si>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</si>
  <si>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</si>
  <si>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</si>
  <si>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</si>
  <si>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</si>
  <si>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</si>
  <si>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</si>
  <si>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</si>
  <si>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</si>
  <si>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</si>
  <si>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</si>
  <si>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</si>
  <si>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</si>
  <si>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</si>
  <si>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</si>
  <si>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</si>
  <si>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</si>
  <si>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</si>
  <si>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</si>
  <si>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</si>
  <si>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</si>
  <si>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</si>
  <si>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</si>
  <si>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</si>
  <si>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</si>
  <si>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</si>
  <si>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</si>
  <si>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</si>
  <si>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</si>
  <si>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</si>
  <si>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</si>
  <si>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</si>
  <si>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</si>
  <si>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</si>
  <si>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</si>
  <si>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</si>
  <si>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</si>
  <si>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</si>
  <si>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</si>
  <si>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</si>
  <si>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</si>
  <si>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</si>
  <si>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</si>
  <si>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</si>
  <si>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</si>
  <si>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</si>
  <si>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</si>
  <si>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</si>
  <si>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</si>
  <si>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</si>
  <si>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</si>
  <si>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</si>
  <si>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</si>
  <si>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</si>
  <si>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</si>
  <si>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</si>
  <si>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</si>
  <si>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</si>
  <si>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</si>
  <si>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</si>
  <si>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</si>
  <si>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</si>
  <si>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</si>
  <si>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</si>
  <si>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</si>
  <si>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</si>
  <si>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</si>
  <si>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</si>
  <si>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</si>
  <si>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</si>
  <si>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</si>
  <si>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</si>
  <si>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</si>
  <si>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</si>
  <si>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</si>
  <si>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</si>
  <si>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</si>
  <si>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</si>
  <si>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</si>
  <si>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</si>
  <si>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</si>
  <si>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</si>
  <si>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</si>
  <si>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</si>
  <si>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</si>
  <si>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</si>
  <si>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</si>
  <si>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</si>
  <si>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</si>
  <si>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</si>
  <si>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</si>
  <si>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</si>
  <si>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</si>
  <si>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</si>
  <si>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</si>
  <si>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</si>
  <si>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</si>
  <si>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</si>
  <si>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</si>
  <si>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</si>
  <si>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</si>
  <si>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</si>
  <si>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</si>
  <si>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</si>
  <si>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</si>
  <si>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</si>
  <si>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</si>
  <si>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</si>
  <si>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</si>
  <si>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</si>
  <si>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</si>
  <si>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</si>
  <si>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</si>
  <si>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</si>
  <si>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</si>
  <si>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</si>
  <si>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</si>
  <si>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</si>
  <si>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</si>
  <si>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</si>
  <si>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</si>
  <si>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</si>
  <si>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</si>
  <si>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</si>
  <si>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</si>
  <si>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</si>
  <si>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</si>
  <si>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</si>
  <si>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</si>
  <si>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</si>
  <si>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</si>
  <si>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</si>
  <si>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</si>
  <si>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</si>
  <si>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</si>
  <si>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</si>
  <si>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</si>
  <si>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</si>
  <si>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</si>
  <si>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</si>
  <si>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</si>
  <si>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</si>
  <si>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</si>
  <si>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</si>
  <si>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</si>
  <si>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</si>
  <si>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</si>
  <si>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</si>
  <si>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</si>
  <si>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</si>
  <si>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</si>
  <si>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</si>
  <si>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</si>
  <si>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</si>
  <si>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</si>
  <si>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</si>
  <si>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</si>
  <si>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</si>
  <si>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</si>
  <si>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</si>
  <si>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</si>
  <si>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</si>
  <si>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</si>
  <si>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</si>
  <si>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</si>
  <si>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</si>
  <si>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</si>
  <si>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</si>
  <si>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</si>
  <si>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</si>
  <si>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</si>
  <si>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</si>
  <si>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</si>
  <si>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</si>
  <si>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</si>
  <si>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</si>
  <si>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</si>
  <si>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</si>
  <si>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</si>
  <si>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</si>
  <si>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</si>
  <si>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</si>
  <si>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</si>
  <si>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</si>
  <si>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</si>
  <si>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</si>
  <si>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</si>
  <si>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</si>
  <si>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</si>
  <si>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</si>
  <si>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</si>
  <si>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</si>
  <si>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</si>
  <si>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</si>
  <si>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</si>
  <si>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</si>
  <si>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</si>
  <si>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</si>
  <si>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</si>
  <si>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</si>
  <si>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</si>
  <si>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</si>
  <si>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</si>
  <si>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</si>
  <si>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</si>
  <si>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</si>
  <si>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</si>
  <si>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</si>
  <si>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</si>
  <si>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</si>
  <si>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</si>
  <si>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</si>
  <si>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</si>
  <si>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</si>
  <si>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</si>
  <si>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</si>
  <si>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</si>
  <si>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</si>
  <si>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</si>
  <si>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</si>
  <si>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</si>
  <si>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</si>
  <si>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</si>
  <si>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</si>
  <si>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</si>
  <si>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</si>
  <si>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</si>
  <si>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</si>
  <si>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</si>
  <si>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</si>
  <si>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</si>
  <si>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</si>
  <si>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</si>
  <si>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</si>
  <si>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</si>
  <si>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</si>
  <si>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</si>
  <si>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</si>
  <si>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</si>
  <si>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</si>
  <si>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</si>
  <si>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</si>
  <si>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</si>
  <si>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</si>
  <si>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</si>
  <si>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</si>
  <si>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</si>
  <si>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</si>
  <si>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</si>
  <si>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</si>
  <si>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</si>
  <si>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</si>
  <si>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</si>
  <si>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</si>
  <si>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</si>
  <si>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</si>
  <si>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</si>
  <si>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</si>
  <si>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</si>
  <si>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</si>
  <si>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</si>
  <si>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</si>
  <si>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</si>
  <si>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</si>
  <si>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</si>
  <si>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</si>
  <si>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</si>
  <si>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</si>
  <si>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</si>
  <si>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</si>
  <si>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</si>
  <si>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</si>
  <si>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</si>
  <si>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</si>
  <si>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</si>
  <si>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</si>
  <si>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</si>
  <si>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</si>
  <si>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</si>
  <si>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</si>
  <si>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</si>
  <si>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</si>
  <si>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</si>
  <si>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</si>
  <si>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</si>
  <si>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</si>
  <si>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</si>
  <si>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</si>
  <si>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</si>
  <si>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</si>
  <si>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</si>
  <si>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</si>
  <si>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</si>
  <si>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</si>
  <si>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</si>
  <si>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</si>
  <si>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</si>
  <si>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</si>
  <si>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</si>
  <si>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</si>
  <si>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</si>
  <si>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</si>
  <si>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</si>
  <si>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</si>
  <si>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</si>
  <si>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</si>
  <si>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</si>
  <si>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</si>
  <si>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</si>
  <si>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</si>
  <si>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</si>
  <si>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</si>
  <si>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</si>
  <si>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</si>
  <si>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</si>
  <si>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</si>
  <si>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</si>
  <si>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</si>
  <si>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</si>
  <si>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</si>
  <si>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</si>
  <si>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</si>
  <si>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</si>
  <si>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</si>
  <si>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</si>
  <si>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</si>
  <si>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</si>
  <si>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</si>
  <si>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</si>
  <si>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</si>
  <si>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</si>
  <si>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</si>
  <si>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</si>
  <si>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</si>
  <si>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</si>
  <si>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</si>
  <si>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</si>
  <si>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</si>
  <si>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</si>
  <si>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</si>
  <si>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</si>
  <si>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</si>
  <si>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</si>
  <si>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</si>
  <si>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</si>
  <si>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</si>
  <si>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</si>
  <si>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</si>
  <si>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</si>
  <si>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</si>
  <si>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</si>
  <si>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</si>
  <si>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</si>
  <si>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</si>
  <si>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</si>
  <si>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</si>
  <si>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</si>
  <si>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</si>
  <si>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</si>
  <si>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</si>
  <si>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</si>
  <si>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</si>
  <si>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</si>
  <si>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</si>
  <si>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</si>
  <si>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</si>
  <si>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</si>
  <si>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</si>
  <si>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</si>
  <si>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</si>
  <si>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</si>
  <si>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</si>
  <si>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</si>
  <si>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</si>
  <si>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</si>
  <si>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</si>
  <si>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</si>
  <si>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</si>
  <si>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</si>
  <si>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</si>
  <si>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</si>
  <si>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</si>
  <si>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</si>
  <si>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</si>
  <si>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</si>
  <si>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</si>
  <si>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</si>
  <si>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</si>
  <si>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</si>
  <si>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</si>
  <si>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</si>
  <si>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</si>
  <si>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</si>
  <si>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</si>
  <si>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</si>
  <si>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</si>
  <si>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</si>
  <si>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</si>
  <si>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</si>
  <si>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</si>
  <si>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</si>
  <si>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</si>
  <si>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</si>
  <si>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</si>
  <si>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</si>
  <si>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</si>
  <si>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</si>
  <si>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</si>
  <si>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</si>
  <si>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</si>
  <si>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</si>
  <si>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</si>
  <si>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</si>
  <si>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</si>
  <si>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</si>
  <si>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</si>
  <si>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</si>
  <si>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</si>
  <si>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</si>
  <si>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</si>
  <si>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</si>
  <si>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</si>
  <si>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</si>
  <si>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</si>
  <si>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</si>
  <si>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</si>
  <si>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</si>
  <si>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</si>
  <si>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</si>
  <si>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</si>
  <si>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</si>
  <si>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</si>
  <si>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</si>
  <si>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</si>
  <si>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</si>
  <si>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</si>
  <si>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</si>
  <si>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</si>
  <si>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</si>
  <si>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</si>
  <si>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</si>
  <si>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</si>
  <si>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</si>
  <si>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</si>
  <si>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</si>
  <si>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</si>
  <si>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</si>
  <si>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</si>
  <si>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</si>
  <si>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</si>
  <si>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</si>
  <si>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</si>
  <si>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</si>
  <si>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</si>
  <si>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</si>
  <si>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</si>
  <si>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</si>
  <si>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</si>
  <si>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</si>
  <si>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</si>
  <si>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</si>
  <si>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</si>
  <si>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</si>
  <si>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</si>
  <si>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</si>
  <si>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</si>
  <si>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</si>
  <si>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</si>
  <si>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</si>
  <si>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</si>
  <si>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</si>
  <si>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</si>
  <si>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</si>
  <si>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</si>
  <si>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</si>
  <si>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</si>
  <si>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</si>
  <si>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</si>
  <si>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</si>
  <si>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</si>
  <si>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</si>
  <si>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</si>
  <si>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</si>
  <si>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</si>
  <si>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</si>
  <si>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</si>
  <si>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</si>
  <si>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</si>
  <si>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</si>
  <si>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</si>
  <si>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</si>
  <si>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</si>
  <si>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</si>
  <si>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</si>
  <si>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</si>
  <si>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</si>
  <si>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</si>
  <si>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</si>
  <si>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</si>
  <si>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</si>
  <si>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</si>
  <si>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</si>
  <si>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</si>
  <si>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</si>
  <si>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</si>
  <si>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</si>
  <si>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</si>
  <si>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</si>
  <si>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</si>
  <si>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</si>
  <si>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</si>
  <si>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</si>
  <si>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</si>
  <si>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</si>
  <si>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</si>
  <si>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</si>
  <si>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</si>
  <si>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</si>
  <si>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</si>
  <si>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</si>
  <si>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</si>
  <si>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</si>
  <si>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</si>
  <si>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</si>
  <si>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</si>
  <si>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</si>
  <si>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</si>
  <si>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</si>
  <si>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</si>
  <si>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</si>
  <si>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</si>
  <si>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</si>
  <si>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</si>
  <si>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</si>
  <si>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</si>
  <si>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</si>
  <si>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</si>
  <si>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</si>
  <si>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</si>
  <si>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</si>
  <si>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</si>
  <si>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</si>
  <si>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</si>
  <si>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</si>
  <si>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</si>
  <si>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</si>
  <si>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</si>
  <si>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</si>
  <si>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</si>
  <si>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</si>
  <si>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</si>
  <si>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</si>
  <si>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</si>
  <si>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</si>
  <si>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</si>
  <si>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</si>
  <si>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</si>
  <si>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</si>
  <si>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</si>
  <si>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</si>
  <si>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</si>
  <si>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</si>
  <si>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</si>
  <si>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</si>
  <si>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</si>
  <si>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</si>
  <si>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</si>
  <si>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</si>
  <si>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</si>
  <si>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</si>
  <si>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</si>
  <si>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</si>
  <si>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</si>
  <si>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</si>
  <si>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</si>
  <si>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</si>
  <si>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</si>
  <si>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</si>
  <si>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</si>
  <si>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</si>
  <si>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</si>
  <si>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</si>
  <si>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</si>
  <si>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</si>
  <si>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</si>
  <si>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</si>
  <si>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</si>
  <si>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</si>
  <si>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</si>
  <si>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</si>
  <si>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</si>
  <si>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</si>
  <si>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</si>
  <si>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</si>
  <si>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</si>
  <si>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</si>
  <si>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</si>
  <si>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</si>
  <si>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</si>
  <si>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</si>
  <si>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</si>
  <si>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</si>
  <si>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</si>
  <si>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</si>
  <si>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</si>
  <si>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</si>
  <si>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</si>
  <si>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</si>
  <si>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</si>
  <si>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</si>
  <si>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</si>
  <si>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</si>
  <si>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</si>
  <si>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</si>
  <si>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</si>
  <si>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</si>
  <si>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</si>
  <si>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</si>
  <si>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</si>
  <si>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</si>
  <si>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</si>
  <si>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</si>
  <si>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</si>
  <si>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</si>
  <si>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</si>
  <si>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</si>
  <si>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</si>
  <si>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</si>
  <si>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</si>
  <si>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</si>
  <si>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</si>
  <si>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</si>
  <si>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</si>
  <si>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</si>
  <si>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</si>
  <si>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</si>
  <si>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</si>
  <si>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</si>
  <si>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</si>
  <si>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</si>
  <si>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</si>
  <si>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</si>
  <si>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</si>
  <si>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</si>
  <si>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</si>
  <si>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</si>
  <si>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</si>
  <si>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</si>
  <si>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</si>
  <si>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</si>
  <si>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</si>
  <si>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</si>
  <si>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</si>
  <si>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</si>
  <si>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</si>
  <si>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</si>
  <si>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</si>
  <si>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</si>
  <si>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</si>
  <si>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</si>
  <si>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</si>
  <si>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</si>
  <si>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</si>
  <si>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</si>
  <si>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</si>
  <si>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</si>
  <si>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</si>
  <si>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</si>
  <si>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</si>
  <si>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</si>
  <si>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</si>
  <si>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</si>
  <si>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</si>
  <si>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</si>
  <si>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</si>
  <si>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</si>
  <si>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</si>
  <si>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</si>
  <si>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</si>
  <si>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</si>
  <si>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</si>
  <si>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</si>
  <si>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</si>
  <si>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</si>
  <si>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</si>
  <si>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</si>
  <si>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</si>
  <si>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</si>
  <si>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</si>
  <si>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</si>
  <si>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</si>
  <si>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</si>
  <si>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</si>
  <si>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</si>
  <si>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</si>
  <si>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</si>
  <si>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</si>
  <si>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</si>
  <si>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</si>
  <si>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</si>
  <si>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</si>
  <si>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</si>
  <si>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</si>
  <si>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</si>
  <si>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</si>
  <si>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</si>
  <si>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</si>
  <si>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</si>
  <si>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</si>
  <si>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</si>
  <si>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</si>
  <si>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</si>
  <si>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</si>
  <si>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</si>
  <si>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</si>
  <si>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</si>
  <si>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</si>
  <si>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</si>
  <si>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</si>
  <si>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</si>
  <si>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</si>
  <si>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</si>
  <si>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</si>
  <si>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</si>
  <si>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</si>
  <si>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</si>
  <si>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</si>
  <si>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</si>
  <si>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</si>
  <si>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</si>
  <si>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</si>
  <si>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</si>
  <si>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</si>
  <si>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</si>
  <si>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</si>
  <si>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</si>
  <si>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</si>
  <si>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</si>
  <si>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</si>
  <si>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</si>
  <si>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</si>
  <si>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</si>
  <si>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</si>
  <si>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</si>
  <si>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</si>
  <si>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</si>
  <si>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</si>
  <si>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</si>
  <si>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</si>
  <si>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</si>
  <si>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</si>
  <si>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</si>
  <si>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</si>
  <si>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</si>
  <si>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</si>
  <si>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</si>
  <si>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</si>
  <si>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</si>
  <si>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</si>
  <si>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</si>
  <si>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</si>
  <si>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</si>
  <si>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</si>
  <si>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</si>
  <si>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</si>
  <si>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</si>
  <si>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</si>
  <si>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</si>
  <si>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</si>
  <si>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</si>
  <si>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</si>
  <si>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</si>
  <si>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</si>
  <si>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</si>
  <si>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</si>
  <si>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</si>
  <si>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</si>
  <si>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</si>
  <si>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</si>
  <si>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</si>
  <si>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</si>
  <si>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</si>
  <si>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</si>
  <si>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</si>
  <si>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</si>
  <si>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</si>
  <si>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</si>
  <si>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</si>
  <si>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</si>
  <si>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</si>
  <si>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</si>
  <si>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</si>
  <si>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</si>
  <si>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</si>
  <si>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</si>
  <si>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</si>
  <si>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</si>
  <si>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</si>
  <si>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</si>
  <si>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</si>
  <si>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</si>
  <si>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</si>
  <si>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</si>
  <si>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</si>
  <si>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</si>
  <si>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</si>
  <si>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</si>
  <si>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</si>
  <si>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</si>
  <si>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</si>
  <si>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</si>
  <si>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</si>
  <si>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</si>
  <si>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</si>
  <si>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</si>
  <si>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</si>
  <si>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</si>
  <si>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</si>
  <si>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</si>
  <si>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</si>
  <si>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</si>
  <si>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</si>
  <si>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</si>
  <si>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</si>
  <si>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</si>
  <si>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</si>
  <si>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</si>
  <si>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</si>
  <si>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</si>
  <si>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</si>
  <si>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</si>
  <si>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</si>
  <si>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</si>
  <si>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</si>
  <si>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</si>
  <si>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</si>
  <si>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</si>
  <si>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</si>
  <si>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</si>
  <si>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</si>
  <si>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</si>
  <si>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</si>
  <si>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</si>
  <si>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</si>
  <si>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</si>
  <si>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</si>
  <si>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</si>
  <si>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</si>
  <si>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</si>
  <si>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</si>
  <si>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</si>
  <si>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</si>
  <si>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</si>
  <si>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</si>
  <si>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</si>
  <si>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</si>
  <si>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</si>
  <si>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</si>
  <si>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</si>
  <si>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</si>
  <si>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</si>
  <si>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</si>
  <si>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</si>
  <si>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</si>
  <si>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</si>
  <si>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</si>
  <si>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</si>
  <si>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</si>
  <si>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</si>
  <si>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</si>
  <si>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</si>
  <si>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</si>
  <si>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</si>
  <si>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</si>
  <si>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</si>
  <si>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</si>
  <si>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</si>
  <si>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</si>
  <si>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</si>
  <si>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</si>
  <si>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</si>
  <si>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</si>
  <si>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</si>
  <si>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</si>
  <si>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</si>
  <si>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</si>
  <si>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</si>
  <si>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</si>
  <si>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</si>
  <si>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</si>
  <si>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</si>
  <si>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</si>
  <si>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</si>
  <si>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</si>
  <si>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</si>
  <si>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</si>
  <si>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</si>
  <si>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</si>
  <si>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</si>
  <si>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</si>
  <si>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</si>
  <si>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</si>
  <si>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</si>
  <si>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</si>
  <si>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</si>
  <si>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</si>
  <si>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</si>
  <si>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</si>
  <si>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</si>
  <si>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</si>
  <si>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</si>
  <si>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</si>
  <si>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</si>
  <si>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</si>
  <si>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</si>
  <si>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</si>
  <si>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</si>
  <si>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</si>
  <si>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</si>
  <si>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</si>
  <si>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</si>
  <si>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</si>
  <si>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</si>
  <si>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</si>
  <si>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</si>
  <si>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</si>
  <si>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</si>
  <si>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</si>
  <si>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</si>
  <si>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</si>
  <si>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</si>
  <si>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</si>
  <si>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</si>
  <si>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</si>
  <si>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</si>
  <si>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</si>
  <si>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</si>
  <si>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</si>
  <si>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</si>
  <si>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</si>
  <si>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</si>
  <si>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</si>
  <si>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</si>
  <si>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</si>
  <si>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</si>
  <si>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</si>
  <si>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</si>
  <si>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</si>
  <si>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</si>
  <si>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</si>
  <si>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</si>
  <si>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</si>
  <si>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</si>
  <si>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</si>
  <si>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</si>
  <si>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</si>
  <si>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</si>
  <si>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</si>
  <si>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</si>
  <si>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</si>
  <si>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</si>
  <si>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</si>
  <si>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</si>
  <si>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</si>
  <si>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</si>
  <si>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</si>
  <si>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</si>
  <si>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</si>
  <si>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</si>
  <si>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</si>
  <si>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</si>
  <si>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</si>
  <si>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</si>
  <si>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</si>
  <si>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</si>
  <si>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</si>
  <si>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</si>
  <si>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</si>
  <si>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</si>
  <si>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</si>
  <si>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</si>
  <si>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</si>
  <si>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</si>
  <si>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</si>
  <si>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</si>
  <si>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</si>
  <si>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</si>
  <si>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</si>
  <si>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</si>
  <si>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</si>
  <si>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</si>
  <si>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</si>
  <si>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</si>
  <si>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</si>
  <si>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</si>
  <si>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</si>
  <si>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</si>
  <si>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</si>
  <si>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</si>
  <si>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</si>
  <si>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</si>
  <si>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</si>
  <si>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</si>
  <si>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</si>
  <si>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</si>
  <si>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</si>
  <si>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</si>
  <si>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</si>
  <si>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</si>
  <si>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</si>
  <si>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</si>
  <si>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</si>
  <si>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</si>
  <si>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</si>
  <si>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</si>
  <si>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</si>
  <si>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</si>
  <si>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</si>
  <si>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</si>
  <si>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</si>
  <si>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</si>
  <si>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</si>
  <si>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</si>
  <si>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</si>
  <si>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</si>
  <si>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</si>
  <si>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</si>
  <si>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</si>
  <si>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</si>
  <si>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</si>
  <si>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</si>
  <si>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</si>
  <si>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</si>
  <si>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</si>
  <si>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</si>
  <si>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</si>
  <si>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</si>
  <si>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</si>
  <si>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</si>
  <si>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</si>
  <si>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</si>
  <si>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</si>
  <si>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</si>
  <si>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</si>
  <si>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</si>
  <si>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</si>
  <si>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</si>
  <si>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</si>
  <si>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</si>
  <si>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</si>
  <si>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</si>
  <si>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</si>
  <si>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</si>
  <si>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</si>
  <si>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</si>
  <si>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</si>
  <si>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</si>
  <si>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</si>
  <si>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</si>
  <si>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</si>
  <si>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</si>
  <si>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</si>
  <si>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</si>
  <si>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</si>
  <si>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</si>
  <si>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</si>
  <si>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</si>
  <si>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</si>
  <si>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</si>
  <si>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</si>
  <si>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</si>
  <si>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</si>
  <si>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</si>
  <si>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</si>
  <si>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</si>
  <si>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</si>
  <si>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</si>
  <si>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</si>
  <si>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</si>
  <si>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</si>
  <si>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</si>
  <si>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</si>
  <si>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</si>
  <si>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</si>
  <si>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</si>
  <si>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</si>
  <si>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</si>
  <si>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</si>
  <si>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</si>
  <si>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</si>
  <si>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</si>
  <si>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</si>
  <si>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</si>
  <si>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</si>
  <si>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</si>
  <si>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</si>
  <si>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</si>
  <si>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</si>
  <si>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</si>
  <si>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</si>
  <si>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</si>
  <si>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</si>
  <si>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</si>
  <si>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</si>
  <si>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</si>
  <si>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</si>
  <si>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</si>
  <si>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</si>
  <si>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</si>
  <si>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</si>
  <si>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</si>
  <si>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</si>
  <si>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</si>
  <si>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</si>
  <si>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</si>
  <si>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</si>
  <si>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</si>
  <si>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</si>
  <si>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</si>
  <si>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</si>
  <si>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</si>
  <si>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</si>
  <si>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</si>
  <si>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</si>
  <si>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</si>
  <si>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</si>
  <si>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</si>
  <si>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</si>
  <si>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</si>
  <si>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</si>
  <si>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</si>
  <si>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</si>
  <si>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</si>
  <si>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</si>
  <si>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</si>
  <si>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</si>
  <si>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</si>
  <si>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</si>
  <si>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</si>
  <si>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</si>
  <si>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</si>
  <si>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</si>
  <si>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</si>
  <si>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</si>
  <si>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</si>
  <si>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</si>
  <si>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</si>
  <si>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</si>
  <si>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</si>
  <si>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</si>
  <si>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</si>
  <si>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</si>
  <si>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</si>
  <si>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</si>
  <si>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</si>
  <si>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</si>
  <si>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</si>
  <si>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</si>
  <si>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</si>
  <si>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</si>
  <si>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</si>
  <si>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</si>
  <si>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</si>
  <si>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</si>
  <si>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</si>
  <si>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</si>
  <si>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</si>
  <si>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</si>
  <si>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</si>
  <si>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</si>
  <si>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</si>
  <si>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</si>
  <si>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</si>
  <si>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</si>
  <si>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</si>
  <si>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</si>
  <si>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</si>
  <si>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</si>
  <si>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</si>
  <si>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</si>
  <si>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</si>
  <si>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</si>
  <si>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</si>
  <si>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</si>
  <si>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</si>
  <si>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</si>
  <si>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</si>
  <si>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</si>
  <si>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</si>
  <si>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</si>
  <si>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</si>
  <si>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</si>
  <si>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</si>
  <si>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</si>
  <si>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</si>
  <si>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</si>
  <si>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</si>
  <si>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</si>
  <si>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</si>
  <si>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</si>
  <si>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</si>
  <si>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</si>
  <si>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</si>
  <si>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</si>
  <si>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</si>
  <si>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</si>
  <si>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</si>
  <si>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</si>
  <si>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</si>
  <si>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</si>
  <si>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</si>
  <si>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</si>
  <si>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</si>
  <si>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</si>
  <si>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</si>
  <si>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</si>
  <si>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</si>
  <si>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</si>
  <si>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</si>
  <si>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</si>
  <si>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</si>
  <si>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</si>
  <si>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</si>
  <si>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</si>
  <si>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</si>
  <si>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</si>
  <si>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</si>
  <si>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</si>
  <si>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</si>
  <si>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</si>
  <si>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</si>
  <si>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</si>
  <si>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</si>
  <si>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</si>
  <si>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</si>
  <si>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</si>
  <si>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</si>
  <si>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</si>
  <si>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</si>
  <si>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</si>
  <si>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</si>
  <si>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</si>
  <si>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</si>
  <si>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</si>
  <si>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</si>
  <si>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</si>
  <si>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</si>
  <si>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</si>
  <si>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</si>
  <si>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</si>
  <si>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</si>
  <si>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</si>
  <si>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</si>
  <si>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</si>
  <si>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</si>
  <si>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</si>
  <si>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</si>
  <si>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</si>
  <si>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</si>
  <si>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</si>
  <si>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</si>
  <si>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</si>
  <si>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</si>
  <si>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</si>
  <si>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</si>
  <si>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</si>
  <si>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</si>
  <si>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</si>
  <si>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</si>
  <si>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</si>
  <si>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</si>
  <si>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</si>
  <si>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</si>
  <si>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</si>
  <si>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</si>
  <si>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</si>
  <si>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</si>
  <si>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</si>
  <si>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</si>
  <si>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</si>
  <si>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</si>
  <si>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</si>
  <si>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</si>
  <si>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</si>
  <si>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</si>
  <si>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</si>
  <si>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</si>
  <si>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</si>
  <si>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</si>
  <si>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</si>
  <si>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</si>
  <si>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</si>
  <si>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</si>
  <si>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</si>
  <si>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</si>
  <si>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</si>
  <si>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</si>
  <si>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</si>
  <si>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</si>
  <si>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</si>
  <si>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</si>
  <si>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</si>
  <si>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</si>
  <si>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</si>
  <si>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</si>
  <si>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</si>
  <si>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</si>
  <si>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</si>
  <si>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</si>
  <si>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</si>
  <si>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</si>
  <si>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</si>
  <si>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</si>
  <si>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</si>
  <si>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</si>
  <si>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</si>
  <si>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</si>
  <si>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</si>
  <si>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</si>
  <si>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</si>
  <si>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</si>
  <si>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</si>
  <si>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</si>
  <si>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</si>
  <si>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</si>
  <si>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</si>
  <si>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</si>
  <si>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</si>
  <si>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</si>
  <si>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</si>
  <si>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</si>
  <si>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</si>
  <si>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</si>
  <si>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</si>
  <si>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</si>
  <si>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</si>
  <si>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</si>
  <si>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</si>
  <si>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</si>
  <si>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</si>
  <si>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</si>
  <si>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</si>
  <si>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</si>
  <si>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</si>
  <si>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</si>
  <si>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</si>
  <si>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</si>
  <si>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</si>
  <si>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</si>
  <si>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</si>
  <si>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</si>
  <si>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</si>
  <si>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</si>
  <si>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</si>
  <si>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</si>
  <si>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</si>
  <si>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</si>
  <si>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</si>
  <si>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</si>
  <si>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</si>
  <si>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</si>
  <si>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</si>
  <si>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</si>
  <si>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</si>
  <si>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</si>
  <si>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</si>
  <si>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</si>
  <si>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</si>
  <si>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</si>
  <si>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</si>
  <si>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</si>
  <si>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</si>
  <si>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</si>
  <si>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</si>
  <si>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</si>
  <si>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</si>
  <si>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</si>
  <si>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</si>
  <si>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</si>
  <si>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</si>
  <si>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</si>
  <si>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</si>
  <si>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</si>
  <si>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</si>
  <si>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</si>
  <si>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</si>
  <si>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</si>
  <si>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</si>
  <si>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</si>
  <si>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</si>
  <si>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</si>
  <si>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</si>
  <si>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</si>
  <si>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</si>
  <si>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</si>
  <si>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</si>
  <si>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</si>
  <si>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</si>
  <si>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</si>
  <si>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</si>
  <si>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</si>
  <si>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</si>
  <si>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</si>
  <si>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</si>
  <si>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</si>
  <si>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</si>
  <si>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</si>
  <si>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</si>
  <si>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</si>
  <si>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</si>
  <si>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</si>
  <si>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</si>
  <si>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</si>
  <si>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</si>
  <si>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</si>
  <si>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</si>
  <si>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</si>
  <si>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</si>
  <si>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</si>
  <si>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</si>
  <si>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</si>
  <si>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</si>
  <si>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</si>
  <si>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</si>
  <si>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</si>
  <si>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</si>
  <si>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</si>
  <si>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</si>
  <si>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</si>
  <si>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</si>
  <si>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</si>
  <si>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</si>
  <si>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</si>
  <si>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</si>
  <si>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</si>
  <si>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</si>
  <si>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</si>
  <si>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</si>
  <si>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</si>
  <si>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</si>
  <si>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</si>
  <si>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</si>
  <si>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</si>
  <si>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</si>
  <si>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</si>
  <si>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</si>
  <si>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</si>
  <si>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</si>
  <si>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</si>
  <si>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</si>
  <si>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</si>
  <si>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</si>
  <si>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</si>
  <si>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</si>
  <si>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</si>
  <si>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</si>
  <si>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</si>
  <si>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</si>
  <si>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</si>
  <si>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</si>
  <si>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</si>
  <si>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</si>
  <si>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</si>
  <si>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</si>
  <si>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</si>
  <si>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</si>
  <si>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</si>
  <si>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</si>
  <si>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</si>
  <si>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</si>
  <si>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</si>
  <si>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</si>
  <si>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</si>
  <si>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</si>
  <si>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</si>
  <si>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</si>
  <si>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</si>
  <si>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</si>
  <si>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</si>
  <si>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</si>
  <si>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</si>
  <si>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</si>
  <si>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</si>
  <si>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</si>
  <si>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</si>
  <si>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</si>
  <si>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</si>
  <si>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</si>
  <si>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</si>
  <si>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</si>
  <si>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</si>
  <si>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</si>
  <si>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</si>
  <si>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</si>
  <si>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</si>
  <si>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</si>
  <si>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</si>
  <si>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</si>
  <si>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</si>
  <si>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</si>
  <si>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</si>
  <si>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</si>
  <si>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</si>
  <si>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</si>
  <si>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</si>
  <si>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</si>
  <si>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</si>
  <si>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</si>
  <si>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</si>
  <si>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</si>
  <si>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</si>
  <si>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</si>
  <si>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</si>
  <si>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</si>
  <si>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</si>
  <si>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</si>
  <si>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</si>
  <si>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</si>
  <si>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</si>
  <si>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</si>
  <si>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</si>
  <si>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</si>
  <si>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</si>
  <si>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</si>
  <si>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</si>
  <si>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</si>
  <si>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</si>
  <si>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</si>
  <si>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</si>
  <si>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</si>
  <si>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</si>
  <si>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</si>
  <si>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</si>
  <si>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</si>
  <si>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</si>
  <si>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</si>
  <si>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</si>
  <si>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</si>
  <si>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</si>
  <si>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</si>
  <si>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</si>
  <si>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</si>
  <si>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</si>
  <si>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</si>
  <si>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</si>
  <si>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</si>
  <si>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</si>
  <si>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</si>
  <si>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</si>
  <si>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</si>
  <si>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</si>
  <si>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</si>
  <si>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</si>
  <si>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</si>
  <si>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</si>
  <si>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</si>
  <si>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</si>
  <si>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</si>
  <si>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</si>
  <si>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</si>
  <si>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</si>
  <si>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</si>
  <si>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</si>
  <si>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</si>
  <si>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</si>
  <si>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</si>
  <si>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</si>
  <si>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</si>
  <si>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</si>
  <si>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</si>
  <si>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</si>
  <si>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</si>
  <si>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</si>
  <si>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</si>
  <si>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</si>
  <si>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</si>
  <si>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</si>
  <si>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</si>
  <si>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</si>
  <si>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</si>
  <si>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</si>
  <si>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</si>
  <si>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</si>
  <si>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</si>
  <si>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</si>
  <si>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</si>
  <si>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</si>
  <si>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</si>
  <si>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</si>
  <si>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</si>
  <si>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</si>
  <si>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</si>
  <si>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</si>
  <si>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</si>
  <si>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</si>
  <si>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</si>
  <si>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</si>
  <si>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</si>
  <si>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</si>
  <si>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</si>
  <si>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</si>
  <si>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</si>
  <si>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</si>
  <si>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</si>
  <si>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</si>
  <si>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</si>
  <si>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</si>
  <si>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</si>
  <si>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</si>
  <si>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</si>
  <si>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</si>
  <si>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</si>
  <si>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</si>
  <si>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</si>
  <si>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</si>
  <si>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</si>
  <si>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</si>
  <si>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</si>
  <si>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</si>
  <si>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</si>
  <si>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</si>
  <si>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</si>
  <si>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</si>
  <si>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</si>
  <si>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</si>
  <si>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</si>
  <si>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</si>
  <si>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</si>
  <si>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</si>
  <si>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</si>
  <si>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</si>
  <si>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</si>
  <si>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</si>
  <si>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</si>
  <si>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</si>
  <si>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</si>
  <si>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</si>
  <si>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</si>
  <si>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</si>
  <si>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</si>
  <si>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</si>
  <si>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</si>
  <si>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</si>
  <si>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</si>
  <si>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</si>
  <si>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</si>
  <si>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</si>
  <si>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</si>
  <si>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</si>
  <si>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</si>
  <si>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</si>
  <si>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</si>
  <si>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</si>
  <si>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</si>
  <si>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</si>
  <si>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</si>
  <si>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</si>
  <si>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</si>
  <si>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</si>
  <si>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</si>
  <si>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</si>
  <si>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</si>
  <si>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</si>
  <si>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</si>
  <si>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</si>
  <si>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</si>
  <si>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</si>
  <si>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</si>
  <si>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</si>
  <si>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</si>
  <si>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</si>
  <si>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</si>
  <si>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</si>
  <si>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</si>
  <si>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</si>
  <si>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</si>
  <si>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</si>
  <si>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</si>
  <si>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</si>
  <si>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</si>
  <si>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</si>
  <si>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</si>
  <si>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</si>
  <si>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</si>
  <si>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</si>
  <si>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</si>
  <si>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</si>
  <si>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</si>
  <si>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</si>
  <si>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</si>
  <si>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</si>
  <si>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</si>
  <si>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</si>
  <si>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</si>
  <si>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</si>
  <si>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</si>
  <si>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</si>
  <si>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</si>
  <si>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</si>
  <si>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</si>
  <si>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</si>
  <si>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</si>
  <si>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</si>
  <si>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</si>
  <si>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</si>
  <si>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</si>
  <si>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</si>
  <si>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</si>
  <si>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</si>
  <si>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</si>
  <si>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</si>
  <si>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</si>
  <si>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</si>
  <si>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</si>
  <si>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</si>
  <si>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</si>
  <si>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</si>
  <si>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</si>
  <si>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</si>
  <si>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</si>
  <si>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</si>
  <si>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</si>
  <si>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</si>
  <si>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</si>
  <si>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</si>
  <si>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</si>
  <si>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</si>
  <si>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</si>
  <si>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</si>
  <si>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</si>
  <si>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</si>
  <si>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</si>
  <si>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</si>
  <si>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</si>
  <si>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</si>
  <si>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</si>
  <si>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</si>
  <si>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</si>
  <si>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</si>
  <si>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</si>
  <si>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</si>
  <si>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</si>
  <si>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</si>
  <si>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</si>
  <si>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</si>
  <si>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</si>
  <si>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</si>
  <si>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</si>
  <si>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</si>
  <si>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</si>
  <si>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</si>
  <si>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</si>
  <si>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</si>
  <si>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</si>
  <si>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</si>
  <si>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</si>
  <si>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</si>
  <si>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</si>
  <si>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</si>
  <si>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</si>
  <si>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</si>
  <si>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</si>
  <si>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</si>
  <si>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</si>
  <si>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</si>
  <si>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</si>
  <si>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</si>
  <si>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</si>
  <si>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</si>
  <si>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</si>
  <si>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</si>
  <si>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</si>
  <si>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</si>
  <si>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</si>
  <si>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</si>
  <si>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</si>
  <si>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</si>
  <si>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</si>
  <si>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</si>
  <si>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</si>
  <si>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</si>
  <si>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</si>
  <si>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</si>
  <si>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</si>
  <si>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</si>
  <si>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</si>
  <si>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</si>
  <si>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</si>
  <si>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</si>
  <si>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</si>
  <si>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</si>
  <si>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</si>
  <si>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</si>
  <si>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</si>
  <si>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</si>
  <si>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</si>
  <si>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</si>
  <si>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</si>
  <si>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</si>
  <si>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</si>
  <si>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</si>
  <si>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</si>
  <si>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</si>
  <si>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</si>
  <si>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</si>
  <si>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</si>
  <si>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</si>
  <si>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</si>
  <si>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</si>
  <si>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</si>
  <si>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</si>
  <si>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</si>
  <si>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</si>
  <si>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</si>
  <si>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</si>
  <si>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</si>
  <si>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</si>
  <si>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</si>
  <si>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</si>
  <si>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</si>
  <si>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</si>
  <si>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</si>
  <si>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</si>
  <si>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</si>
  <si>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</si>
  <si>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</si>
  <si>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</si>
  <si>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</si>
  <si>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</si>
  <si>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</si>
  <si>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</si>
  <si>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</si>
  <si>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</si>
  <si>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</si>
  <si>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</si>
  <si>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</si>
  <si>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</si>
  <si>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</si>
  <si>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</si>
  <si>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</si>
  <si>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</si>
  <si>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</si>
  <si>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</si>
  <si>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</si>
  <si>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</si>
  <si>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</si>
  <si>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</si>
  <si>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</si>
  <si>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</si>
  <si>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</si>
  <si>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</si>
  <si>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</si>
  <si>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</si>
  <si>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</si>
  <si>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</si>
  <si>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</si>
  <si>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</si>
  <si>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</si>
  <si>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</si>
  <si>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</si>
  <si>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</si>
  <si>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</si>
  <si>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</si>
  <si>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</si>
  <si>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</si>
  <si>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</si>
  <si>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</si>
  <si>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</si>
  <si>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</si>
  <si>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</si>
  <si>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</si>
  <si>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</si>
  <si>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</si>
  <si>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</si>
  <si>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</si>
  <si>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</si>
  <si>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</si>
  <si>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</si>
  <si>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</si>
  <si>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</si>
  <si>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</si>
  <si>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</si>
  <si>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</si>
  <si>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</si>
  <si>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</si>
  <si>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</si>
  <si>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</si>
  <si>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</si>
  <si>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</si>
  <si>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</si>
  <si>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</si>
  <si>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</si>
  <si>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</si>
  <si>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</si>
  <si>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</si>
  <si>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</si>
  <si>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</si>
  <si>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</si>
  <si>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</si>
  <si>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</si>
  <si>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</si>
  <si>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</si>
  <si>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</si>
  <si>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</si>
  <si>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</si>
  <si>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</si>
  <si>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</si>
  <si>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</si>
  <si>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</si>
  <si>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</si>
  <si>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</si>
  <si>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</si>
  <si>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</si>
  <si>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</si>
  <si>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</si>
  <si>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</si>
  <si>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</si>
  <si>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</si>
  <si>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</si>
  <si>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</si>
  <si>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</si>
  <si>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</si>
  <si>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</si>
  <si>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</si>
  <si>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</si>
  <si>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</si>
  <si>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</si>
  <si>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</si>
  <si>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</si>
  <si>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</si>
  <si>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</si>
  <si>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</si>
  <si>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</si>
  <si>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</si>
  <si>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</si>
  <si>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</si>
  <si>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</si>
  <si>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</si>
  <si>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</si>
  <si>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</si>
  <si>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</si>
  <si>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</si>
  <si>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</si>
  <si>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</si>
  <si>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</si>
  <si>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</si>
  <si>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</si>
  <si>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</si>
  <si>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</si>
  <si>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</si>
  <si>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</si>
  <si>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</si>
  <si>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</si>
  <si>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</si>
  <si>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</si>
  <si>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</si>
  <si>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</si>
  <si>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</si>
  <si>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</si>
  <si>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</si>
  <si>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</si>
  <si>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</si>
  <si>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</si>
  <si>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</si>
  <si>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</si>
  <si>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</si>
  <si>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</si>
  <si>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</si>
  <si>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</si>
  <si>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</si>
  <si>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</si>
  <si>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</si>
  <si>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</si>
  <si>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</si>
  <si>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</si>
  <si>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</si>
  <si>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</si>
  <si>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</si>
  <si>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</si>
  <si>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</si>
  <si>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</si>
  <si>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</si>
  <si>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</si>
  <si>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</si>
  <si>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</si>
  <si>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</si>
  <si>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</si>
  <si>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</si>
  <si>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</si>
  <si>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</si>
  <si>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</si>
  <si>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</si>
  <si>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</si>
  <si>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</si>
  <si>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</si>
  <si>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</si>
  <si>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</si>
  <si>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</si>
  <si>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</si>
  <si>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</si>
  <si>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</si>
  <si>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</si>
  <si>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</si>
  <si>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</si>
  <si>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</si>
  <si>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</si>
  <si>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</si>
  <si>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</si>
  <si>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</si>
  <si>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</si>
  <si>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</si>
  <si>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</si>
  <si>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</si>
  <si>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</si>
  <si>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</si>
  <si>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</si>
  <si>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</si>
  <si>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</si>
  <si>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</si>
  <si>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</si>
  <si>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</si>
  <si>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</si>
  <si>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</si>
  <si>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</si>
  <si>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</si>
  <si>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</si>
  <si>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</si>
  <si>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</si>
  <si>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</si>
  <si>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</si>
  <si>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</si>
  <si>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</si>
  <si>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</si>
  <si>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</si>
  <si>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</si>
  <si>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</si>
  <si>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</si>
  <si>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</si>
  <si>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</si>
  <si>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</si>
  <si>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</si>
  <si>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</si>
  <si>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</si>
  <si>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</si>
  <si>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</si>
  <si>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</si>
  <si>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</si>
  <si>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</si>
  <si>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</si>
  <si>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</si>
  <si>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</si>
  <si>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</si>
  <si>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</si>
  <si>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</si>
  <si>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</si>
  <si>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</si>
  <si>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</si>
  <si>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</si>
  <si>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</si>
  <si>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</si>
  <si>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</si>
  <si>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</si>
  <si>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</si>
  <si>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</si>
  <si>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</si>
  <si>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</si>
  <si>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</si>
  <si>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</si>
  <si>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</si>
  <si>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</si>
  <si>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</si>
  <si>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</si>
  <si>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</si>
  <si>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</si>
  <si>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</si>
  <si>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</si>
  <si>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</si>
  <si>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</si>
  <si>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</si>
  <si>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</si>
  <si>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</si>
  <si>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</si>
  <si>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</si>
  <si>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</si>
  <si>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</si>
  <si>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</si>
  <si>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</si>
  <si>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</si>
  <si>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</si>
  <si>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</si>
  <si>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</si>
  <si>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</si>
  <si>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</si>
  <si>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</si>
  <si>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</si>
  <si>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</si>
  <si>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</si>
  <si>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</si>
  <si>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</si>
  <si>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</si>
  <si>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</si>
  <si>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</si>
  <si>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</si>
  <si>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</si>
  <si>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</si>
  <si>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</si>
  <si>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</si>
  <si>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</si>
  <si>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</si>
  <si>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</si>
  <si>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</si>
  <si>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</si>
  <si>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</si>
  <si>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</si>
  <si>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</si>
  <si>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</si>
  <si>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</si>
  <si>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</si>
  <si>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</si>
  <si>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</si>
  <si>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</si>
  <si>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</si>
  <si>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</si>
  <si>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</si>
  <si>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</si>
  <si>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</si>
  <si>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</si>
  <si>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</si>
  <si>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</si>
  <si>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</si>
  <si>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</si>
  <si>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</si>
  <si>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</si>
  <si>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</si>
  <si>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</si>
  <si>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</si>
  <si>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</si>
  <si>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</si>
  <si>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</si>
  <si>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</si>
  <si>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</si>
  <si>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</si>
  <si>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</si>
  <si>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</si>
  <si>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</si>
  <si>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</si>
  <si>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</si>
  <si>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</si>
  <si>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</si>
  <si>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</si>
  <si>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</si>
  <si>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</si>
  <si>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</si>
  <si>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</si>
  <si>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</si>
  <si>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</si>
  <si>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</si>
  <si>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</si>
  <si>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</si>
  <si>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</si>
  <si>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</si>
  <si>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</si>
  <si>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</si>
  <si>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</si>
  <si>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</si>
  <si>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</si>
  <si>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</si>
  <si>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</si>
  <si>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</si>
  <si>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</si>
  <si>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</si>
  <si>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</si>
  <si>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</si>
  <si>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</si>
  <si>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</si>
  <si>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</si>
  <si>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</si>
  <si>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</si>
  <si>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</si>
  <si>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</si>
  <si>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</si>
  <si>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</si>
  <si>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</si>
  <si>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</si>
  <si>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</si>
  <si>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</si>
  <si>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</si>
  <si>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</si>
  <si>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</si>
  <si>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</si>
  <si>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</si>
  <si>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</si>
  <si>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</si>
  <si>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</si>
  <si>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</si>
  <si>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</si>
  <si>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</si>
  <si>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</si>
  <si>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</si>
  <si>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</si>
  <si>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</si>
  <si>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</si>
  <si>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</si>
  <si>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</si>
  <si>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</si>
  <si>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</si>
  <si>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</si>
  <si>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</si>
  <si>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</si>
  <si>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</si>
  <si>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</si>
  <si>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</si>
  <si>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</si>
  <si>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</si>
  <si>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</si>
  <si>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</si>
  <si>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</si>
  <si>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</si>
  <si>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</si>
  <si>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</si>
  <si>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</si>
  <si>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</si>
  <si>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</si>
  <si>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</si>
  <si>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</si>
  <si>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</si>
  <si>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</si>
  <si>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</si>
  <si>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</si>
  <si>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</si>
  <si>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</si>
  <si>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</si>
  <si>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</si>
  <si>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</si>
  <si>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</si>
  <si>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</si>
  <si>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</si>
  <si>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</si>
  <si>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</si>
  <si>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</si>
  <si>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</si>
  <si>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</si>
  <si>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</si>
  <si>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</si>
  <si>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</si>
  <si>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</si>
  <si>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</si>
  <si>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</si>
  <si>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</si>
  <si>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</si>
  <si>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</si>
  <si>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</si>
  <si>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</si>
  <si>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</si>
  <si>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</si>
  <si>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</si>
  <si>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</si>
  <si>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</si>
  <si>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</si>
  <si>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</si>
  <si>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</si>
  <si>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</si>
  <si>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</si>
  <si>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</si>
  <si>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</si>
  <si>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</si>
  <si>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</si>
  <si>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</si>
  <si>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</si>
  <si>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</si>
  <si>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</si>
  <si>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</si>
  <si>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</si>
  <si>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</si>
  <si>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</si>
  <si>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</si>
  <si>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</si>
  <si>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</si>
  <si>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</si>
  <si>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</si>
  <si>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</si>
  <si>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</si>
  <si>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</si>
  <si>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</si>
  <si>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</si>
  <si>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</si>
  <si>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</si>
  <si>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</si>
  <si>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</si>
  <si>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</si>
  <si>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</si>
  <si>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</si>
  <si>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</si>
  <si>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</si>
  <si>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</si>
  <si>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</si>
  <si>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</si>
  <si>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</si>
  <si>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</si>
  <si>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</si>
  <si>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</si>
  <si>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</si>
  <si>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</si>
  <si>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</si>
  <si>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</si>
  <si>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</si>
  <si>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</si>
  <si>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</si>
  <si>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</si>
  <si>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</si>
  <si>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</si>
  <si>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</si>
  <si>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</si>
  <si>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</si>
  <si>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</si>
  <si>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</si>
  <si>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</si>
  <si>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</si>
  <si>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</si>
  <si>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</si>
  <si>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</si>
  <si>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</si>
  <si>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</si>
  <si>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</si>
  <si>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</si>
  <si>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</si>
  <si>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</si>
  <si>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</si>
  <si>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</si>
  <si>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</si>
  <si>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</si>
  <si>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</si>
  <si>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</si>
  <si>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</si>
  <si>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</si>
  <si>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</si>
  <si>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</si>
  <si>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</si>
  <si>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</si>
  <si>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</si>
  <si>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</si>
  <si>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</si>
  <si>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</si>
  <si>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</si>
  <si>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</si>
  <si>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</si>
  <si>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</si>
  <si>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</si>
  <si>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</si>
  <si>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</si>
  <si>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</si>
  <si>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</si>
  <si>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</si>
  <si>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</si>
  <si>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</si>
  <si>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</si>
  <si>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</si>
  <si>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</si>
  <si>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</si>
  <si>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</si>
  <si>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</si>
  <si>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</si>
  <si>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</si>
  <si>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</si>
  <si>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</si>
  <si>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</si>
  <si>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</si>
  <si>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</si>
  <si>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</si>
  <si>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</si>
  <si>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</si>
  <si>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</si>
  <si>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</si>
  <si>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</si>
  <si>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</si>
  <si>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</si>
  <si>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</si>
  <si>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</si>
  <si>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</si>
  <si>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</si>
  <si>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</si>
  <si>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</si>
  <si>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</si>
  <si>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</si>
  <si>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</si>
  <si>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</si>
  <si>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</si>
  <si>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</si>
  <si>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</si>
  <si>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</si>
  <si>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</si>
  <si>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</si>
  <si>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</si>
  <si>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</si>
  <si>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</si>
  <si>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</si>
  <si>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</si>
  <si>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</si>
  <si>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</si>
  <si>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</si>
  <si>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</si>
  <si>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</si>
  <si>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</si>
  <si>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</si>
  <si>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</si>
  <si>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</si>
  <si>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</si>
  <si>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</si>
  <si>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</si>
  <si>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</si>
  <si>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</si>
  <si>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</si>
  <si>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</si>
  <si>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</si>
  <si>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</si>
  <si>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</si>
  <si>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</si>
  <si>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</si>
  <si>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</si>
  <si>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</si>
  <si>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</si>
  <si>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</si>
  <si>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</si>
  <si>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</si>
  <si>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</si>
  <si>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</si>
  <si>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</si>
  <si>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</si>
  <si>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</si>
  <si>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</si>
  <si>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</si>
  <si>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</si>
  <si>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</si>
  <si>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</si>
  <si>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</si>
  <si>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</si>
  <si>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</si>
  <si>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</si>
  <si>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</si>
  <si>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</si>
  <si>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</si>
  <si>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</si>
  <si>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</si>
  <si>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</si>
  <si>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</si>
  <si>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</si>
  <si>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</si>
  <si>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</si>
  <si>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</si>
  <si>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</si>
  <si>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</si>
  <si>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</si>
  <si>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</si>
  <si>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</si>
  <si>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</si>
  <si>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</si>
  <si>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</si>
  <si>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</si>
  <si>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</si>
  <si>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</si>
  <si>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</si>
  <si>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</si>
  <si>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</si>
  <si>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</si>
  <si>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</si>
  <si>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</si>
  <si>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</si>
  <si>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</si>
  <si>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</si>
  <si>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</si>
  <si>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</si>
  <si>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</si>
  <si>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</si>
  <si>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</si>
  <si>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</si>
  <si>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</si>
  <si>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</si>
  <si>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</si>
  <si>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</si>
  <si>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</si>
  <si>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</si>
  <si>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</si>
  <si>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</si>
  <si>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</si>
  <si>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</si>
  <si>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</si>
  <si>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</si>
  <si>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</si>
  <si>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</si>
  <si>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</si>
  <si>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</si>
  <si>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</si>
  <si>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</si>
  <si>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</si>
  <si>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</si>
  <si>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</si>
  <si>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</si>
  <si>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</si>
  <si>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</si>
  <si>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</si>
  <si>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</si>
  <si>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</si>
  <si>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</si>
  <si>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</si>
  <si>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</si>
  <si>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</si>
  <si>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</si>
  <si>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</si>
  <si>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</si>
  <si>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</si>
  <si>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</si>
  <si>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</si>
  <si>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</si>
  <si>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</si>
  <si>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</si>
  <si>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</si>
  <si>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</si>
  <si>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</si>
  <si>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</si>
  <si>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</si>
  <si>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</si>
  <si>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</si>
  <si>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</si>
  <si>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</si>
  <si>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</si>
  <si>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</si>
  <si>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</si>
  <si>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</si>
  <si>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</si>
  <si>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</si>
  <si>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</si>
  <si>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</si>
  <si>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</si>
  <si>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</si>
  <si>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</si>
  <si>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</si>
  <si>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</si>
  <si>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</si>
  <si>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</si>
  <si>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</si>
  <si>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</si>
  <si>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</si>
  <si>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</si>
  <si>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</si>
  <si>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</si>
  <si>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</si>
  <si>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</si>
  <si>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</si>
  <si>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</si>
  <si>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</si>
  <si>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</si>
  <si>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</si>
  <si>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</si>
  <si>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</si>
  <si>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</si>
  <si>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</si>
  <si>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</si>
  <si>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</si>
  <si>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</si>
  <si>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</si>
  <si>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</si>
  <si>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</si>
  <si>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</si>
  <si>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</si>
  <si>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</si>
  <si>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</si>
  <si>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</si>
  <si>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</si>
  <si>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</si>
  <si>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</si>
  <si>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</si>
  <si>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</si>
  <si>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</si>
  <si>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</si>
  <si>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</si>
  <si>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</si>
  <si>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</si>
  <si>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</si>
  <si>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</si>
  <si>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</si>
  <si>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</si>
  <si>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</si>
  <si>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</si>
  <si>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</si>
  <si>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</si>
  <si>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</si>
  <si>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</si>
  <si>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</si>
  <si>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</si>
  <si>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</si>
  <si>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</si>
  <si>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</si>
  <si>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</si>
  <si>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</si>
  <si>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</si>
  <si>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</si>
  <si>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</si>
  <si>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</si>
  <si>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</si>
  <si>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</si>
  <si>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</si>
  <si>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</si>
  <si>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</si>
  <si>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</si>
  <si>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</si>
  <si>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</si>
  <si>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</si>
  <si>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</si>
  <si>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</si>
  <si>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</si>
  <si>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</si>
  <si>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</si>
  <si>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</si>
  <si>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</si>
  <si>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</si>
  <si>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</si>
  <si>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</si>
  <si>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</si>
  <si>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</si>
  <si>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</si>
  <si>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</si>
  <si>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</si>
  <si>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</si>
  <si>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</si>
  <si>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</si>
  <si>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</si>
  <si>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</si>
  <si>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</si>
  <si>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</si>
  <si>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</si>
  <si>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</si>
  <si>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</si>
  <si>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</si>
  <si>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</si>
  <si>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</si>
  <si>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</si>
  <si>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</si>
  <si>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</si>
  <si>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</si>
  <si>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</si>
  <si>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</si>
  <si>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</si>
  <si>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</si>
  <si>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</si>
  <si>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</si>
  <si>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</si>
  <si>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</si>
  <si>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</si>
  <si>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</si>
  <si>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</si>
  <si>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</si>
  <si>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</si>
  <si>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</si>
  <si>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</si>
  <si>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</si>
  <si>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</si>
  <si>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</si>
  <si>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</si>
  <si>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</si>
  <si>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</si>
  <si>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</si>
  <si>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</si>
  <si>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</si>
  <si>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</si>
  <si>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</si>
  <si>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</si>
  <si>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</si>
  <si>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</si>
  <si>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</si>
  <si>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</si>
  <si>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</si>
  <si>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</si>
  <si>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</si>
  <si>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</si>
  <si>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</si>
  <si>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</si>
  <si>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</si>
  <si>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</si>
  <si>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</si>
  <si>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</si>
  <si>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</si>
  <si>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</si>
  <si>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</si>
  <si>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</si>
  <si>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</si>
  <si>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</si>
  <si>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</si>
  <si>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</si>
  <si>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</si>
  <si>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</si>
  <si>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</si>
  <si>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</si>
  <si>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</si>
  <si>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</si>
  <si>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</si>
  <si>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</si>
  <si>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</si>
  <si>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</si>
  <si>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</si>
  <si>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</si>
  <si>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</si>
  <si>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</si>
  <si>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</si>
  <si>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</si>
  <si>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</si>
  <si>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</si>
  <si>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</si>
  <si>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</si>
  <si>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</si>
  <si>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</si>
  <si>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</si>
  <si>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</si>
  <si>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</si>
  <si>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</si>
  <si>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</si>
  <si>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</si>
  <si>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</si>
  <si>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</si>
  <si>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</si>
  <si>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</si>
  <si>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</si>
  <si>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</si>
  <si>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</si>
  <si>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</si>
  <si>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</si>
  <si>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</si>
  <si>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</si>
  <si>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</si>
  <si>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</si>
  <si>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</si>
  <si>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</si>
  <si>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</si>
  <si>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</si>
  <si>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</si>
  <si>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</si>
  <si>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</si>
  <si>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</si>
  <si>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</si>
  <si>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</si>
  <si>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</si>
  <si>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</si>
  <si>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</si>
  <si>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</si>
  <si>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</si>
  <si>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</si>
  <si>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</si>
  <si>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</si>
  <si>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</si>
  <si>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</si>
  <si>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</si>
  <si>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</si>
  <si>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</si>
  <si>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</si>
  <si>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</si>
  <si>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</si>
  <si>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</si>
  <si>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</si>
  <si>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</si>
  <si>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</si>
  <si>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</si>
  <si>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</si>
  <si>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</si>
  <si>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</si>
  <si>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</si>
  <si>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</si>
  <si>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</si>
  <si>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</si>
  <si>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</si>
  <si>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</si>
  <si>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</si>
  <si>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</si>
  <si>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</si>
  <si>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</si>
  <si>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</si>
  <si>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</si>
  <si>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</si>
  <si>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</si>
  <si>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</si>
  <si>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</si>
  <si>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</si>
  <si>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</si>
  <si>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</si>
  <si>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</si>
  <si>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</si>
  <si>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</si>
  <si>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</si>
  <si>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</si>
  <si>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</si>
  <si>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</si>
  <si>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</si>
  <si>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</si>
  <si>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</si>
  <si>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</si>
  <si>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</si>
  <si>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</si>
  <si>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</si>
  <si>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</si>
  <si>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</si>
  <si>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</si>
  <si>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</si>
  <si>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</si>
  <si>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</si>
  <si>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</si>
  <si>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</si>
  <si>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</si>
  <si>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</si>
  <si>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</si>
  <si>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</si>
  <si>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</si>
  <si>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</si>
  <si>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</si>
  <si>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</si>
  <si>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</si>
  <si>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</si>
  <si>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</si>
  <si>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</si>
  <si>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</si>
  <si>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</si>
  <si>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</si>
  <si>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</si>
  <si>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</si>
  <si>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</si>
  <si>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</si>
  <si>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</si>
  <si>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</si>
  <si>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</si>
  <si>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</si>
  <si>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</si>
  <si>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</si>
  <si>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</si>
  <si>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</si>
  <si>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</si>
  <si>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</si>
  <si>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</si>
  <si>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</si>
  <si>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</si>
  <si>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</si>
  <si>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</si>
  <si>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</si>
  <si>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</si>
  <si>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</si>
  <si>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</si>
  <si>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</si>
  <si>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</si>
  <si>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</si>
  <si>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</si>
  <si>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</si>
  <si>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</si>
  <si>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</si>
  <si>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</si>
  <si>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</si>
  <si>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</si>
  <si>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</si>
  <si>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</si>
  <si>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</si>
  <si>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</si>
  <si>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</si>
  <si>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</si>
  <si>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</si>
  <si>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</si>
  <si>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</si>
  <si>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</si>
  <si>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</si>
  <si>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</si>
  <si>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</si>
  <si>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</si>
  <si>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</si>
  <si>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</si>
  <si>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</si>
  <si>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</si>
  <si>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</si>
  <si>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</si>
  <si>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</si>
  <si>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</si>
  <si>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</si>
  <si>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</si>
  <si>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</si>
  <si>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</si>
  <si>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</si>
  <si>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</si>
  <si>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</si>
  <si>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</si>
  <si>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</si>
  <si>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</si>
  <si>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</si>
  <si>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</si>
  <si>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</si>
  <si>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</si>
  <si>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</si>
  <si>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</si>
  <si>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</si>
  <si>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</si>
  <si>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</si>
  <si>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</si>
  <si>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</si>
  <si>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</si>
  <si>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</si>
  <si>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</si>
  <si>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</si>
  <si>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</si>
  <si>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</si>
  <si>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</si>
  <si>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</si>
  <si>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</si>
  <si>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</si>
  <si>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</si>
  <si>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</si>
  <si>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</si>
  <si>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</si>
  <si>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</si>
  <si>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</si>
  <si>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</si>
  <si>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</si>
  <si>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</si>
  <si>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</si>
  <si>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</si>
  <si>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</si>
  <si>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</si>
  <si>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</si>
  <si>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</si>
  <si>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</si>
  <si>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</si>
  <si>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</si>
  <si>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</si>
  <si>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</si>
  <si>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</si>
  <si>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</si>
  <si>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</si>
  <si>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</si>
  <si>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</si>
  <si>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</si>
  <si>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</si>
  <si>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</si>
  <si>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</si>
  <si>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</si>
  <si>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</si>
  <si>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</si>
  <si>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</si>
  <si>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</si>
  <si>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</si>
  <si>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</si>
  <si>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</si>
  <si>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</si>
  <si>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</si>
  <si>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</si>
  <si>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</si>
  <si>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</si>
  <si>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</si>
  <si>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</si>
  <si>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</si>
  <si>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</si>
  <si>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</si>
  <si>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</si>
  <si>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</si>
  <si>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</si>
  <si>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</si>
  <si>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</si>
  <si>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</si>
  <si>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</si>
  <si>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</si>
  <si>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</si>
  <si>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</si>
  <si>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</si>
  <si>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</si>
  <si>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</si>
  <si>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</si>
  <si>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</si>
  <si>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</si>
  <si>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</si>
  <si>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</si>
  <si>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</si>
  <si>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</si>
  <si>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</si>
  <si>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</si>
  <si>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</si>
  <si>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</si>
  <si>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</si>
  <si>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</si>
  <si>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</si>
  <si>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</si>
  <si>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</si>
  <si>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</si>
  <si>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</si>
  <si>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</si>
  <si>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</si>
  <si>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</si>
  <si>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</si>
  <si>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</si>
  <si>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</si>
  <si>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</si>
  <si>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</si>
  <si>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</si>
  <si>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</si>
  <si>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</si>
  <si>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</si>
  <si>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</si>
  <si>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</si>
  <si>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</si>
  <si>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</si>
  <si>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</si>
  <si>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</si>
  <si>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</si>
  <si>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</si>
  <si>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</si>
  <si>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</si>
  <si>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</si>
  <si>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</si>
  <si>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</si>
  <si>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</si>
  <si>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</si>
  <si>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</si>
  <si>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</si>
  <si>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</si>
  <si>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</si>
  <si>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</si>
  <si>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</si>
  <si>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</si>
  <si>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</si>
  <si>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</si>
  <si>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</si>
  <si>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</si>
  <si>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</si>
  <si>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</si>
  <si>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</si>
  <si>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</si>
  <si>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</si>
  <si>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</si>
  <si>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</si>
  <si>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</si>
  <si>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</si>
  <si>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</si>
  <si>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</si>
  <si>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</si>
  <si>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</si>
  <si>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</si>
  <si>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</si>
  <si>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</si>
  <si>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</si>
  <si>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</si>
  <si>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</si>
  <si>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</si>
  <si>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</si>
  <si>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</si>
  <si>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</si>
  <si>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</si>
  <si>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</si>
  <si>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</si>
  <si>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</si>
  <si>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</si>
  <si>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</si>
  <si>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</si>
  <si>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</si>
  <si>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</si>
  <si>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</si>
  <si>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</si>
  <si>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</si>
  <si>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</si>
  <si>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</si>
  <si>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</si>
  <si>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</si>
  <si>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</si>
  <si>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</si>
  <si>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</si>
  <si>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</si>
  <si>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</si>
  <si>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</si>
  <si>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</si>
  <si>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</si>
  <si>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</si>
  <si>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</si>
  <si>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</si>
  <si>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</si>
  <si>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</si>
  <si>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</si>
  <si>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</si>
  <si>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</si>
  <si>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</si>
  <si>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</si>
  <si>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</si>
  <si>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</si>
  <si>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</si>
  <si>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</si>
  <si>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</si>
  <si>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</si>
  <si>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</si>
  <si>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</si>
  <si>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</si>
  <si>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</si>
  <si>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</si>
  <si>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</si>
  <si>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</si>
  <si>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</si>
  <si>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</si>
  <si>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</si>
  <si>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</si>
  <si>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</si>
  <si>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</si>
  <si>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</si>
  <si>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</si>
  <si>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</si>
  <si>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</si>
  <si>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</si>
  <si>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</si>
  <si>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</si>
  <si>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</si>
  <si>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</si>
  <si>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</si>
  <si>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</si>
  <si>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</si>
  <si>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</si>
  <si>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</si>
  <si>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</si>
  <si>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</si>
  <si>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</si>
  <si>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</si>
  <si>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</si>
  <si>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</si>
  <si>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</si>
  <si>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</si>
  <si>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</si>
  <si>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</si>
  <si>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</si>
  <si>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</si>
  <si>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</si>
  <si>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</si>
  <si>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</si>
  <si>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</si>
  <si>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</si>
  <si>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</si>
  <si>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</si>
  <si>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</si>
  <si>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</si>
  <si>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</si>
  <si>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</si>
  <si>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</si>
  <si>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</si>
  <si>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</si>
  <si>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</si>
  <si>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</si>
  <si>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</si>
  <si>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</si>
  <si>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</si>
  <si>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</si>
  <si>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</si>
  <si>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</si>
  <si>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</si>
  <si>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</si>
  <si>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</si>
  <si>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</si>
  <si>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</si>
  <si>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</si>
  <si>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</si>
  <si>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</si>
  <si>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</si>
  <si>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</si>
  <si>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</si>
  <si>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</si>
  <si>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</si>
  <si>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</si>
  <si>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</si>
  <si>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</si>
  <si>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</si>
  <si>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</si>
  <si>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</si>
  <si>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</si>
  <si>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</si>
  <si>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</si>
  <si>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</si>
  <si>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</si>
  <si>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</si>
  <si>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</si>
  <si>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</si>
  <si>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</si>
  <si>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</si>
  <si>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</si>
  <si>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</si>
  <si>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</si>
  <si>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</si>
  <si>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</si>
  <si>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</si>
  <si>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</si>
  <si>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</si>
  <si>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</si>
  <si>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</si>
  <si>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</si>
  <si>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</si>
  <si>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</si>
  <si>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</si>
  <si>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</si>
  <si>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</si>
  <si>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</si>
  <si>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</si>
  <si>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</si>
  <si>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</si>
  <si>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</si>
  <si>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</si>
  <si>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</si>
  <si>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</si>
  <si>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</si>
  <si>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</si>
  <si>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</si>
  <si>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</si>
  <si>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</si>
  <si>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</si>
  <si>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</si>
  <si>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</si>
  <si>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</si>
  <si>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</si>
  <si>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</si>
  <si>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</si>
  <si>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</si>
  <si>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</si>
  <si>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</si>
  <si>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</si>
  <si>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</si>
  <si>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</si>
  <si>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</si>
  <si>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</si>
  <si>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</si>
  <si>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</si>
  <si>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</si>
  <si>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</si>
  <si>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</si>
  <si>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</si>
  <si>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</si>
  <si>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</si>
  <si>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</si>
  <si>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</si>
  <si>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</si>
  <si>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</si>
  <si>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</si>
  <si>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</si>
  <si>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</si>
  <si>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</si>
  <si>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</si>
  <si>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</si>
  <si>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</si>
  <si>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</si>
  <si>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</si>
  <si>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</si>
  <si>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</si>
  <si>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</si>
  <si>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</si>
  <si>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</si>
  <si>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</si>
  <si>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</si>
  <si>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</si>
  <si>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</si>
  <si>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</si>
  <si>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</si>
  <si>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</si>
  <si>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</si>
  <si>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</si>
  <si>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</si>
  <si>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</si>
  <si>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</si>
  <si>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</si>
  <si>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</si>
  <si>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</si>
  <si>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</si>
  <si>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</si>
  <si>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</si>
  <si>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</si>
  <si>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</si>
  <si>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</si>
  <si>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</si>
  <si>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</si>
  <si>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</si>
  <si>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</si>
  <si>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</si>
  <si>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</si>
  <si>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</si>
  <si>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</si>
  <si>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</si>
  <si>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</si>
  <si>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</si>
  <si>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</si>
  <si>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</si>
  <si>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</si>
  <si>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</si>
  <si>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</si>
  <si>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</si>
  <si>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</si>
  <si>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</si>
  <si>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</si>
  <si>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</si>
  <si>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</si>
  <si>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</si>
  <si>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</si>
  <si>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</si>
  <si>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</si>
  <si>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</si>
  <si>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</si>
  <si>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</si>
  <si>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</si>
  <si>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</si>
  <si>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</si>
  <si>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</si>
  <si>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</si>
  <si>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</si>
  <si>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</si>
  <si>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</si>
  <si>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</si>
  <si>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</si>
  <si>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</si>
  <si>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</si>
  <si>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</si>
  <si>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</si>
  <si>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</si>
  <si>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</si>
  <si>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</si>
  <si>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</si>
  <si>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</si>
  <si>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</si>
  <si>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</si>
  <si>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</si>
  <si>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</si>
  <si>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</si>
  <si>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</si>
  <si>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</si>
  <si>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</si>
  <si>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</si>
  <si>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</si>
  <si>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</si>
  <si>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</si>
  <si>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</si>
  <si>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</si>
  <si>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</si>
  <si>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</si>
  <si>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</si>
  <si>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</si>
  <si>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</si>
  <si>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</si>
  <si>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</si>
  <si>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</si>
  <si>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</si>
  <si>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</si>
  <si>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</si>
  <si>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</si>
  <si>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</si>
  <si>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</si>
  <si>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</si>
  <si>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</si>
  <si>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</si>
  <si>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</si>
  <si>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</si>
  <si>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</si>
  <si>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</si>
  <si>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</si>
  <si>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</si>
  <si>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</si>
  <si>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</si>
  <si>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</si>
  <si>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</si>
  <si>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</si>
  <si>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</si>
  <si>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</si>
  <si>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</si>
  <si>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</si>
  <si>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</si>
  <si>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</si>
  <si>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</si>
  <si>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</si>
  <si>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</si>
  <si>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</si>
  <si>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</si>
  <si>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</si>
  <si>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</si>
  <si>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</si>
  <si>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</si>
  <si>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</si>
  <si>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</si>
  <si>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</si>
  <si>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</si>
  <si>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</si>
  <si>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</si>
  <si>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</si>
  <si>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</si>
  <si>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</si>
  <si>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</si>
  <si>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</si>
  <si>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</si>
  <si>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</si>
  <si>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</si>
  <si>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</si>
  <si>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</si>
  <si>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</si>
  <si>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</si>
  <si>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</si>
  <si>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</si>
  <si>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</si>
  <si>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</si>
  <si>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</si>
  <si>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</si>
  <si>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</si>
  <si>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</si>
  <si>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</si>
  <si>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</si>
  <si>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</si>
  <si>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</si>
  <si>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</si>
  <si>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</si>
  <si>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</si>
  <si>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</si>
  <si>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</si>
  <si>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</si>
  <si>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</si>
  <si>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</si>
  <si>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</si>
  <si>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</si>
  <si>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</si>
  <si>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</si>
  <si>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</si>
  <si>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</si>
  <si>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</si>
  <si>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</si>
  <si>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</si>
  <si>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</si>
  <si>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</si>
  <si>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</si>
  <si>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</si>
  <si>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</si>
  <si>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</si>
  <si>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</si>
  <si>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</si>
  <si>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</si>
  <si>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</si>
  <si>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</si>
  <si>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</si>
  <si>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</si>
  <si>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</si>
  <si>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</si>
  <si>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</si>
  <si>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</si>
  <si>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</si>
  <si>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</si>
  <si>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</si>
  <si>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</si>
  <si>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</si>
  <si>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</si>
  <si>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</si>
  <si>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</si>
  <si>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</si>
  <si>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</si>
  <si>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</si>
  <si>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</si>
  <si>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</si>
  <si>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</si>
  <si>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</si>
  <si>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</si>
  <si>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</si>
  <si>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</si>
  <si>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</si>
  <si>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</si>
  <si>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</si>
  <si>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</si>
  <si>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</si>
  <si>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</si>
  <si>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</si>
  <si>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</si>
  <si>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</si>
  <si>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</si>
  <si>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</si>
  <si>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</si>
  <si>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</si>
  <si>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</si>
  <si>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</si>
  <si>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</si>
  <si>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</si>
  <si>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</si>
  <si>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</si>
  <si>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</si>
  <si>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</si>
  <si>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</si>
  <si>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</si>
  <si>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</si>
  <si>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</si>
  <si>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</si>
  <si>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</si>
  <si>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</si>
  <si>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</si>
  <si>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</si>
  <si>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</si>
  <si>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</si>
  <si>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</si>
  <si>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</si>
  <si>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</si>
  <si>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</si>
  <si>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</si>
  <si>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</si>
  <si>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</si>
  <si>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</si>
  <si>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</si>
  <si>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</si>
  <si>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</si>
  <si>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</si>
  <si>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</si>
  <si>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</si>
  <si>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</si>
  <si>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</si>
  <si>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</si>
  <si>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</si>
  <si>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</si>
  <si>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</si>
  <si>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</si>
  <si>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</si>
  <si>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</si>
  <si>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</si>
  <si>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</si>
  <si>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</si>
  <si>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</si>
  <si>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</si>
  <si>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</si>
  <si>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</si>
  <si>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</si>
  <si>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</si>
  <si>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</si>
  <si>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</si>
  <si>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</si>
  <si>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</si>
  <si>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</si>
  <si>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</si>
  <si>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</si>
  <si>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</si>
  <si>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</si>
  <si>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</si>
  <si>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</si>
  <si>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</si>
  <si>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</si>
  <si>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</si>
  <si>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</si>
  <si>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</si>
  <si>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</si>
  <si>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</si>
  <si>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</si>
  <si>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</si>
  <si>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</si>
  <si>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</si>
  <si>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</si>
  <si>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</si>
  <si>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</si>
  <si>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</si>
  <si>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</si>
  <si>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</si>
  <si>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</si>
  <si>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</si>
  <si>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</si>
  <si>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</si>
  <si>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</si>
  <si>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</si>
  <si>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</si>
  <si>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</si>
  <si>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</si>
  <si>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</si>
  <si>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</si>
  <si>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</si>
  <si>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</si>
  <si>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</si>
  <si>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</si>
  <si>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</si>
  <si>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</si>
  <si>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</si>
  <si>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</si>
  <si>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</si>
  <si>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</si>
  <si>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</si>
  <si>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</si>
  <si>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</si>
  <si>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</si>
  <si>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</si>
  <si>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</si>
  <si>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</si>
  <si>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</si>
  <si>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</si>
  <si>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</si>
  <si>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</si>
  <si>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</si>
  <si>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</si>
  <si>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</si>
  <si>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</si>
  <si>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</si>
  <si>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</si>
  <si>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</si>
  <si>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</si>
  <si>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</si>
  <si>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</si>
  <si>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</si>
  <si>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</si>
  <si>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</si>
  <si>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</si>
  <si>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</si>
  <si>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</si>
  <si>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</si>
  <si>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</si>
  <si>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</si>
  <si>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</si>
  <si>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</si>
  <si>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</si>
  <si>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</si>
  <si>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</si>
  <si>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</si>
  <si>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</si>
  <si>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</si>
  <si>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</si>
  <si>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</si>
  <si>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</si>
  <si>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</si>
  <si>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</si>
  <si>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</si>
  <si>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</si>
  <si>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</si>
  <si>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</si>
  <si>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</si>
  <si>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</si>
  <si>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</si>
  <si>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</si>
  <si>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</si>
  <si>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</si>
  <si>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</si>
  <si>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</si>
  <si>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</si>
  <si>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</si>
  <si>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</si>
  <si>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</si>
  <si>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</si>
  <si>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</si>
  <si>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</si>
  <si>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</si>
  <si>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</si>
  <si>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</si>
  <si>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</si>
  <si>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</si>
  <si>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</si>
  <si>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</si>
  <si>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</si>
  <si>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</si>
  <si>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</si>
  <si>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</si>
  <si>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</si>
  <si>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</si>
  <si>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</si>
  <si>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</si>
  <si>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</si>
  <si>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</si>
  <si>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</si>
  <si>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</si>
  <si>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</si>
  <si>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</si>
  <si>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</si>
  <si>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</si>
  <si>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</si>
  <si>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</si>
  <si>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</si>
  <si>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</si>
  <si>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</si>
  <si>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</si>
  <si>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</si>
  <si>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</si>
  <si>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</si>
  <si>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</si>
  <si>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</si>
  <si>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</si>
  <si>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</si>
  <si>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</si>
  <si>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</si>
  <si>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</si>
  <si>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</si>
  <si>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</si>
  <si>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</si>
  <si>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</si>
  <si>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</si>
  <si>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</si>
  <si>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</si>
  <si>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</si>
  <si>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</si>
  <si>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</si>
  <si>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</si>
  <si>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</si>
  <si>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</si>
  <si>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</si>
  <si>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</si>
  <si>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</si>
  <si>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</si>
  <si>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</si>
  <si>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</si>
  <si>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</si>
  <si>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</si>
  <si>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</si>
  <si>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</si>
  <si>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</si>
  <si>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</si>
  <si>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</si>
  <si>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</si>
  <si>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</si>
  <si>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</si>
  <si>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</si>
  <si>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</si>
  <si>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</si>
  <si>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</si>
  <si>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</si>
  <si>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</si>
  <si>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</si>
  <si>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</si>
  <si>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</si>
  <si>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</si>
  <si>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</si>
  <si>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</si>
  <si>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</si>
  <si>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</si>
  <si>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</si>
  <si>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</si>
  <si>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</si>
  <si>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</si>
  <si>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</si>
  <si>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</si>
  <si>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</si>
  <si>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</si>
  <si>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</si>
  <si>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</si>
  <si>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</si>
  <si>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</si>
  <si>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</si>
  <si>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</si>
  <si>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</si>
  <si>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</si>
  <si>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</si>
  <si>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</si>
  <si>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</si>
  <si>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</si>
  <si>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</si>
  <si>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</si>
  <si>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</si>
  <si>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</si>
  <si>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</si>
  <si>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</si>
  <si>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</si>
  <si>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</si>
  <si>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</si>
  <si>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</si>
  <si>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</si>
  <si>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</si>
  <si>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</si>
  <si>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</si>
  <si>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</si>
  <si>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</si>
  <si>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</si>
  <si>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</si>
  <si>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</si>
  <si>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</si>
  <si>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</si>
  <si>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</si>
  <si>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</si>
  <si>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</si>
  <si>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</si>
  <si>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</si>
  <si>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</si>
  <si>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</si>
  <si>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</si>
  <si>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</si>
  <si>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</si>
  <si>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</si>
  <si>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</si>
  <si>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</si>
  <si>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</si>
  <si>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</si>
  <si>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</si>
  <si>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</si>
  <si>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</si>
  <si>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</si>
  <si>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</si>
  <si>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</si>
  <si>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</si>
  <si>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</si>
  <si>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</si>
  <si>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</si>
  <si>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</si>
  <si>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</si>
  <si>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</si>
  <si>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</si>
  <si>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</si>
  <si>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</si>
  <si>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</si>
  <si>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</si>
  <si>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</si>
  <si>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</si>
  <si>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</si>
  <si>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</si>
  <si>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</si>
  <si>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</si>
  <si>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</si>
  <si>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</si>
  <si>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</si>
  <si>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</si>
  <si>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</si>
  <si>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</si>
  <si>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</si>
  <si>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</si>
  <si>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</si>
  <si>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</si>
  <si>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</si>
  <si>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</si>
  <si>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</si>
  <si>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</si>
  <si>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</si>
  <si>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</si>
  <si>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</si>
  <si>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</si>
  <si>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</si>
  <si>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</si>
  <si>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</si>
  <si>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</si>
  <si>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</si>
  <si>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</si>
  <si>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</si>
  <si>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</si>
  <si>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</si>
  <si>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</si>
  <si>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</si>
  <si>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</si>
  <si>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</si>
  <si>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</si>
  <si>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</si>
  <si>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</si>
  <si>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</si>
  <si>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</si>
  <si>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</si>
  <si>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</si>
  <si>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</si>
  <si>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</si>
  <si>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</si>
  <si>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</si>
  <si>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</si>
  <si>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</si>
  <si>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</si>
  <si>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</si>
  <si>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</si>
  <si>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</si>
  <si>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</si>
  <si>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</si>
  <si>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</si>
  <si>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</si>
  <si>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</si>
  <si>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</si>
  <si>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</si>
  <si>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</si>
  <si>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</si>
  <si>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</si>
  <si>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</si>
  <si>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</si>
  <si>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</si>
  <si>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</si>
  <si>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</si>
  <si>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</si>
  <si>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</si>
  <si>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</si>
  <si>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</si>
  <si>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</si>
  <si>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</si>
  <si>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</si>
  <si>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</si>
  <si>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</si>
  <si>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</si>
  <si>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</si>
  <si>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</si>
  <si>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</si>
  <si>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</si>
  <si>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</si>
  <si>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</si>
  <si>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</si>
  <si>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</si>
  <si>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</si>
  <si>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</si>
  <si>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</si>
  <si>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</si>
  <si>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</si>
  <si>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</si>
  <si>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</si>
  <si>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</si>
  <si>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</si>
  <si>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</si>
  <si>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</si>
  <si>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</si>
  <si>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</si>
  <si>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</si>
  <si>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</si>
  <si>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</si>
  <si>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</si>
  <si>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</si>
  <si>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</si>
  <si>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</si>
  <si>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</si>
  <si>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</si>
  <si>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</si>
  <si>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</si>
  <si>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</si>
  <si>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</si>
  <si>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</si>
  <si>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</si>
  <si>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</si>
  <si>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</si>
  <si>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</si>
  <si>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</si>
  <si>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</si>
  <si>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</si>
  <si>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</si>
  <si>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</si>
  <si>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</si>
  <si>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</si>
  <si>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</si>
  <si>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</si>
  <si>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</si>
  <si>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</si>
  <si>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</si>
  <si>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</si>
  <si>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</si>
  <si>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</si>
  <si>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</si>
  <si>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</si>
  <si>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</si>
  <si>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</si>
  <si>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</si>
  <si>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</si>
  <si>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</si>
  <si>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</si>
  <si>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</si>
  <si>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</si>
  <si>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</si>
  <si>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</si>
  <si>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</si>
  <si>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</si>
  <si>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</si>
  <si>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</si>
  <si>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</si>
  <si>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</si>
  <si>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</si>
  <si>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</si>
  <si>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</si>
  <si>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</si>
  <si>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</si>
  <si>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</si>
  <si>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</si>
  <si>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</si>
  <si>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</si>
  <si>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</si>
  <si>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</si>
  <si>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</si>
  <si>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</si>
  <si>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</si>
  <si>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</si>
  <si>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</si>
  <si>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</si>
  <si>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</si>
  <si>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</si>
  <si>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</si>
  <si>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</si>
  <si>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</si>
  <si>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</si>
  <si>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</si>
  <si>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</si>
  <si>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</si>
  <si>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</si>
  <si>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</si>
  <si>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</si>
  <si>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</si>
  <si>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</si>
  <si>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</si>
  <si>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</si>
  <si>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</si>
  <si>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</si>
  <si>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</si>
  <si>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</si>
  <si>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</si>
  <si>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</si>
  <si>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</si>
  <si>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</si>
  <si>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</si>
  <si>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</si>
  <si>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</si>
  <si>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</si>
  <si>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</si>
  <si>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</si>
  <si>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</si>
  <si>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</si>
  <si>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</si>
  <si>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</si>
  <si>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</si>
  <si>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</si>
  <si>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</si>
  <si>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</si>
  <si>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</si>
  <si>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</si>
  <si>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</si>
  <si>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</si>
  <si>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</si>
  <si>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</si>
  <si>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</si>
  <si>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</si>
  <si>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</si>
  <si>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</si>
  <si>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</si>
  <si>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</si>
  <si>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</si>
  <si>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</si>
  <si>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</si>
  <si>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</si>
  <si>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</si>
  <si>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</si>
  <si>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</si>
  <si>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</si>
  <si>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</si>
  <si>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</si>
  <si>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</si>
  <si>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</si>
  <si>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</si>
  <si>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</si>
  <si>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</si>
  <si>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</si>
  <si>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</si>
  <si>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</si>
  <si>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</si>
  <si>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</si>
  <si>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</si>
  <si>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</si>
  <si>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</si>
  <si>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</si>
  <si>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</si>
  <si>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</si>
  <si>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</si>
  <si>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</si>
  <si>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</si>
  <si>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</si>
  <si>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</si>
  <si>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</si>
  <si>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</si>
  <si>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</si>
  <si>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</si>
  <si>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</si>
  <si>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</si>
  <si>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</si>
  <si>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</si>
  <si>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</si>
  <si>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</si>
  <si>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</si>
  <si>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</si>
  <si>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</si>
  <si>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</si>
  <si>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</si>
  <si>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</si>
  <si>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</si>
  <si>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</si>
  <si>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</si>
  <si>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</si>
  <si>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</si>
  <si>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</si>
  <si>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</si>
  <si>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</si>
  <si>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</si>
  <si>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</si>
  <si>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</si>
  <si>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</si>
  <si>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</si>
  <si>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</si>
  <si>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</si>
  <si>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</si>
  <si>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</si>
  <si>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</si>
  <si>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</si>
  <si>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</si>
  <si>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</si>
  <si>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</si>
  <si>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</si>
  <si>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</si>
  <si>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</si>
  <si>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</si>
  <si>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</si>
  <si>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</si>
  <si>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</si>
  <si>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</si>
  <si>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</si>
  <si>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</si>
  <si>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</si>
  <si>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</si>
  <si>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</si>
  <si>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</si>
  <si>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</si>
  <si>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</si>
  <si>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</si>
  <si>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</si>
  <si>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</si>
  <si>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</si>
  <si>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</si>
  <si>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</si>
  <si>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</si>
  <si>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</si>
  <si>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</si>
  <si>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</si>
  <si>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</si>
  <si>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</si>
  <si>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</si>
  <si>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</si>
  <si>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</si>
  <si>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</si>
  <si>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</si>
  <si>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</si>
  <si>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</si>
  <si>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</si>
  <si>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</si>
  <si>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</si>
  <si>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</si>
  <si>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</si>
  <si>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</si>
  <si>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</si>
  <si>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</si>
  <si>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</si>
  <si>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</si>
  <si>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</si>
  <si>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</si>
  <si>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</si>
  <si>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</si>
  <si>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</si>
  <si>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</si>
  <si>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</si>
  <si>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</si>
  <si>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</si>
  <si>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</si>
  <si>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</si>
  <si>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</si>
  <si>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</si>
  <si>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</si>
  <si>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</si>
  <si>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</si>
  <si>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</si>
  <si>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</si>
  <si>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</si>
  <si>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</si>
  <si>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</si>
  <si>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</si>
  <si>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</si>
  <si>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</si>
  <si>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</si>
  <si>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</si>
  <si>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</si>
  <si>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</si>
  <si>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</si>
  <si>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</si>
  <si>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</si>
  <si>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</si>
  <si>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</si>
  <si>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</si>
  <si>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</si>
  <si>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</si>
  <si>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</si>
  <si>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</si>
  <si>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</si>
  <si>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</si>
  <si>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</si>
  <si>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</si>
  <si>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</si>
  <si>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</si>
  <si>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</si>
  <si>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</si>
  <si>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</si>
  <si>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</si>
  <si>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</si>
  <si>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</si>
  <si>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</si>
  <si>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</si>
  <si>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</si>
  <si>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</si>
  <si>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</si>
  <si>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</si>
  <si>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</si>
  <si>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</si>
  <si>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</si>
  <si>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</si>
  <si>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</si>
  <si>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</si>
  <si>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</si>
  <si>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</si>
  <si>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</si>
  <si>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</si>
  <si>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</si>
  <si>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</si>
  <si>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</si>
  <si>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</si>
  <si>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</si>
  <si>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</si>
  <si>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</si>
  <si>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</si>
  <si>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</si>
  <si>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</si>
  <si>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</si>
  <si>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</si>
  <si>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</si>
  <si>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</si>
  <si>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</si>
  <si>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</si>
  <si>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</si>
  <si>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</si>
  <si>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</si>
  <si>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</si>
  <si>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</si>
  <si>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</si>
  <si>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</si>
  <si>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</si>
  <si>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</si>
  <si>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</si>
  <si>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</si>
  <si>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</si>
  <si>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</si>
  <si>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</si>
  <si>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</si>
  <si>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</si>
  <si>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</si>
  <si>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</si>
  <si>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</si>
  <si>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</si>
  <si>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</si>
  <si>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</si>
  <si>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</si>
  <si>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</si>
  <si>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</si>
  <si>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</si>
  <si>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</si>
  <si>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</si>
  <si>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</si>
  <si>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</si>
  <si>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</si>
  <si>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</si>
  <si>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</si>
  <si>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</si>
  <si>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</si>
  <si>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</si>
  <si>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</si>
  <si>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</si>
  <si>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</si>
  <si>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</si>
  <si>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</si>
  <si>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</si>
  <si>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</si>
  <si>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</si>
  <si>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</si>
  <si>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</si>
  <si>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</si>
  <si>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</si>
  <si>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</si>
  <si>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</si>
  <si>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</si>
  <si>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</si>
  <si>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</si>
  <si>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</si>
  <si>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</si>
  <si>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</si>
  <si>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</si>
  <si>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</si>
  <si>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</si>
  <si>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</si>
  <si>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</si>
  <si>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</si>
  <si>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</si>
  <si>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</si>
  <si>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</si>
  <si>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</si>
  <si>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</si>
  <si>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</si>
  <si>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</si>
  <si>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</si>
  <si>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</si>
  <si>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</si>
  <si>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</si>
  <si>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</si>
  <si>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</si>
  <si>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</si>
  <si>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</si>
  <si>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</si>
  <si>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</si>
  <si>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</si>
  <si>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</si>
  <si>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</si>
  <si>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</si>
  <si>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</si>
  <si>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</si>
  <si>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</si>
  <si>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</si>
  <si>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</si>
  <si>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</si>
  <si>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</si>
  <si>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</si>
  <si>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</si>
  <si>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</si>
  <si>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</si>
  <si>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</si>
  <si>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</si>
  <si>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</si>
  <si>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</si>
  <si>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</si>
  <si>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</si>
  <si>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</si>
  <si>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</si>
  <si>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</si>
  <si>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</si>
  <si>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</si>
  <si>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</si>
  <si>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</si>
  <si>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</si>
  <si>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</si>
  <si>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</si>
  <si>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</si>
  <si>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</si>
  <si>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</si>
  <si>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</si>
  <si>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</si>
  <si>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</si>
  <si>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</si>
  <si>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</si>
  <si>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</si>
  <si>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</si>
  <si>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</si>
  <si>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</si>
  <si>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</si>
  <si>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</si>
  <si>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</si>
  <si>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</si>
  <si>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</si>
  <si>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</si>
  <si>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</si>
  <si>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</si>
  <si>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</si>
  <si>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</si>
  <si>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</si>
  <si>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</si>
  <si>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</si>
  <si>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</si>
  <si>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</si>
  <si>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</si>
  <si>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</si>
  <si>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</si>
  <si>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</si>
  <si>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</si>
  <si>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</si>
  <si>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</si>
  <si>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</si>
  <si>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</si>
  <si>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</si>
  <si>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</si>
  <si>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</si>
  <si>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</si>
  <si>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</si>
  <si>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</si>
  <si>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</si>
  <si>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</si>
  <si>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</si>
  <si>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</si>
  <si>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</si>
  <si>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</si>
  <si>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</si>
  <si>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</si>
  <si>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</si>
  <si>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</si>
  <si>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</si>
  <si>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</si>
  <si>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</si>
  <si>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</si>
  <si>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</si>
  <si>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</si>
  <si>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</si>
  <si>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</si>
  <si>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</si>
  <si>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</si>
  <si>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</si>
  <si>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</si>
  <si>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</si>
  <si>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</si>
  <si>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</si>
  <si>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</si>
  <si>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</si>
  <si>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</si>
  <si>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</si>
  <si>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</si>
  <si>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</si>
  <si>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</si>
  <si>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</si>
  <si>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</si>
  <si>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</si>
  <si>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</si>
  <si>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</si>
  <si>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</si>
  <si>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</si>
  <si>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</si>
  <si>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</si>
  <si>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</si>
  <si>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</si>
  <si>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</si>
  <si>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</si>
  <si>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</si>
  <si>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</si>
  <si>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</si>
  <si>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</si>
  <si>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</si>
  <si>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</si>
  <si>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</si>
  <si>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</si>
  <si>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</si>
  <si>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</si>
  <si>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</si>
  <si>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</si>
  <si>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</si>
  <si>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</si>
  <si>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</si>
  <si>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</si>
  <si>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</si>
  <si>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</si>
  <si>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</si>
  <si>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</si>
  <si>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</si>
  <si>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</si>
  <si>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</si>
  <si>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</si>
  <si>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</si>
  <si>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</si>
  <si>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</si>
  <si>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</si>
  <si>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</si>
  <si>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</si>
  <si>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</si>
  <si>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</si>
  <si>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</si>
  <si>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</si>
  <si>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</si>
  <si>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</si>
  <si>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</si>
  <si>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</si>
  <si>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</si>
  <si>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</si>
  <si>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</si>
  <si>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</si>
  <si>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</si>
  <si>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</si>
  <si>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</si>
  <si>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</si>
  <si>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</si>
  <si>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</si>
  <si>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</si>
  <si>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</si>
  <si>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</si>
  <si>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</si>
  <si>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</si>
  <si>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</si>
  <si>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</si>
  <si>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</si>
  <si>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</si>
  <si>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</si>
  <si>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</si>
  <si>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</si>
  <si>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</si>
  <si>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</si>
  <si>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</si>
  <si>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</si>
  <si>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</si>
  <si>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</si>
  <si>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</si>
  <si>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</si>
  <si>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</si>
  <si>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</si>
  <si>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</si>
  <si>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</si>
  <si>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</si>
  <si>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</si>
  <si>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</si>
  <si>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</si>
  <si>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</si>
  <si>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</si>
  <si>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</si>
  <si>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</si>
  <si>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</si>
  <si>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</si>
  <si>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</si>
  <si>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</si>
  <si>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</si>
  <si>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</si>
  <si>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</si>
  <si>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</si>
  <si>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</si>
  <si>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</si>
  <si>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</si>
  <si>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</si>
  <si>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</si>
  <si>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</si>
  <si>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</si>
  <si>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</si>
  <si>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</si>
  <si>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</si>
  <si>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</si>
  <si>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</si>
  <si>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</si>
  <si>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</si>
  <si>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</si>
  <si>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</si>
  <si>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</si>
  <si>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</si>
  <si>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</si>
  <si>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</si>
  <si>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</si>
  <si>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</si>
  <si>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</si>
  <si>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</si>
  <si>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</si>
  <si>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</si>
  <si>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</si>
  <si>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</si>
  <si>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</si>
  <si>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</si>
  <si>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</si>
  <si>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</si>
  <si>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</si>
  <si>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</si>
  <si>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</si>
  <si>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</si>
  <si>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</si>
  <si>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</si>
  <si>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</si>
  <si>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</si>
  <si>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</si>
  <si>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</si>
  <si>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</si>
  <si>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</si>
  <si>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</si>
  <si>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</si>
  <si>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</si>
  <si>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</si>
  <si>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</si>
  <si>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</si>
  <si>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</si>
  <si>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</si>
  <si>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</si>
  <si>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</si>
  <si>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</si>
  <si>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</si>
  <si>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</si>
  <si>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</si>
  <si>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</si>
  <si>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</si>
  <si>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</si>
  <si>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</si>
  <si>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</si>
  <si>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</si>
  <si>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</si>
  <si>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</si>
  <si>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</si>
  <si>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</si>
  <si>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</si>
  <si>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</si>
  <si>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</si>
  <si>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</si>
  <si>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</si>
  <si>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</si>
  <si>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</si>
  <si>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</si>
  <si>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</si>
  <si>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</si>
  <si>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</si>
  <si>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</si>
  <si>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</si>
  <si>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</si>
  <si>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</si>
  <si>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</si>
  <si>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</si>
  <si>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</si>
  <si>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</si>
  <si>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</si>
  <si>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</si>
  <si>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</si>
  <si>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</si>
  <si>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</si>
  <si>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</si>
  <si>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</si>
  <si>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</si>
  <si>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</si>
  <si>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</si>
  <si>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</si>
  <si>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</si>
  <si>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</si>
  <si>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</si>
  <si>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</si>
  <si>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</si>
  <si>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</si>
  <si>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</si>
  <si>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</si>
  <si>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</si>
  <si>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</si>
  <si>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</si>
  <si>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</si>
  <si>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</si>
  <si>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</si>
  <si>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</si>
  <si>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</si>
  <si>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</si>
  <si>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</si>
  <si>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</si>
  <si>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</si>
  <si>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</si>
  <si>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</si>
  <si>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</si>
  <si>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</si>
  <si>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</si>
  <si>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</si>
  <si>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</si>
  <si>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</si>
  <si>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</si>
  <si>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</si>
  <si>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</si>
  <si>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</si>
  <si>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</si>
  <si>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</si>
  <si>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</si>
  <si>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</si>
  <si>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</si>
  <si>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</si>
  <si>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</si>
  <si>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</si>
  <si>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</si>
  <si>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</si>
  <si>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</si>
  <si>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</si>
  <si>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</si>
  <si>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</si>
  <si>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</si>
  <si>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</si>
  <si>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</si>
  <si>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</si>
  <si>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</si>
  <si>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</si>
  <si>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</si>
  <si>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</si>
  <si>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</si>
  <si>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</si>
  <si>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</si>
  <si>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</si>
  <si>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</si>
  <si>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</si>
  <si>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</si>
  <si>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</si>
  <si>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</si>
  <si>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</si>
  <si>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</si>
  <si>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</si>
  <si>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</si>
  <si>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</si>
  <si>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</si>
  <si>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</si>
  <si>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</si>
  <si>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</si>
  <si>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</si>
  <si>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</si>
  <si>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</si>
  <si>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</si>
  <si>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</si>
  <si>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</si>
  <si>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</si>
  <si>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</si>
  <si>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</si>
  <si>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</si>
  <si>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</si>
  <si>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</si>
  <si>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</si>
  <si>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</si>
  <si>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</si>
  <si>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</si>
  <si>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</si>
  <si>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</si>
  <si>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</si>
  <si>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</si>
  <si>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</si>
  <si>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</si>
  <si>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</si>
  <si>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</si>
  <si>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</si>
  <si>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</si>
  <si>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</si>
  <si>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</si>
  <si>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</si>
  <si>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</si>
  <si>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</si>
  <si>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</si>
  <si>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</si>
  <si>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</si>
  <si>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</si>
  <si>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</si>
  <si>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</si>
  <si>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</si>
  <si>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</si>
  <si>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</si>
  <si>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</si>
  <si>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</si>
  <si>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</si>
  <si>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</si>
  <si>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</si>
  <si>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</si>
  <si>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</si>
  <si>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</si>
  <si>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</si>
  <si>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</si>
  <si>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</si>
  <si>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</si>
  <si>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</si>
  <si>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</si>
  <si>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</si>
  <si>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</si>
  <si>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</si>
  <si>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</si>
  <si>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</si>
  <si>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</si>
  <si>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</si>
  <si>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</si>
  <si>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</si>
  <si>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</si>
  <si>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</si>
  <si>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</si>
  <si>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</si>
  <si>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</si>
  <si>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</si>
  <si>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</si>
  <si>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</si>
  <si>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</si>
  <si>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</si>
  <si>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</si>
  <si>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</si>
  <si>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</si>
  <si>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</si>
  <si>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</si>
  <si>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</si>
  <si>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</si>
  <si>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</si>
  <si>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</si>
  <si>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</si>
  <si>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</si>
  <si>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</si>
  <si>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</si>
  <si>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</si>
  <si>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</si>
  <si>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</si>
  <si>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</si>
  <si>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</si>
  <si>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</si>
  <si>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</si>
  <si>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</si>
  <si>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</si>
  <si>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</si>
  <si>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</si>
  <si>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</si>
  <si>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</si>
  <si>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</si>
  <si>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</si>
  <si>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</si>
  <si>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</si>
  <si>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</si>
  <si>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</si>
  <si>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</si>
  <si>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</si>
  <si>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</si>
  <si>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</si>
  <si>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</si>
  <si>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</si>
  <si>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</si>
  <si>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</si>
  <si>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</si>
  <si>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</si>
  <si>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</si>
  <si>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</si>
  <si>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</si>
  <si>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</si>
  <si>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</si>
  <si>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</si>
  <si>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</si>
  <si>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</si>
  <si>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</si>
  <si>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</si>
  <si>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</si>
  <si>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</si>
  <si>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</si>
  <si>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</si>
  <si>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</si>
  <si>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</si>
  <si>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</si>
  <si>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</si>
  <si>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</si>
  <si>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</si>
  <si>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</si>
  <si>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</si>
  <si>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</si>
  <si>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</si>
  <si>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</si>
  <si>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</si>
  <si>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</si>
  <si>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</si>
  <si>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</si>
  <si>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</si>
  <si>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</si>
  <si>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</si>
  <si>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</si>
  <si>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</si>
  <si>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</si>
  <si>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</si>
  <si>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</si>
  <si>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</si>
  <si>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</si>
  <si>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</si>
  <si>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</si>
  <si>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</si>
  <si>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</si>
  <si>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</si>
  <si>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</si>
  <si>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</si>
  <si>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</si>
  <si>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</si>
  <si>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</si>
  <si>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</si>
  <si>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</si>
  <si>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</si>
  <si>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</si>
  <si>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</si>
  <si>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</si>
  <si>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</si>
  <si>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</si>
  <si>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</si>
  <si>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</si>
  <si>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</si>
  <si>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</si>
  <si>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</si>
  <si>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</si>
  <si>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</si>
  <si>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</si>
  <si>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</si>
  <si>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</si>
  <si>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</si>
  <si>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</si>
  <si>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</si>
  <si>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</si>
  <si>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</si>
  <si>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</si>
  <si>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</si>
  <si>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</si>
  <si>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</si>
  <si>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</si>
  <si>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</si>
  <si>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</si>
  <si>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</si>
  <si>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</si>
  <si>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</si>
  <si>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</si>
  <si>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</si>
  <si>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</si>
  <si>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</si>
  <si>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</si>
  <si>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</si>
  <si>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</si>
  <si>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</si>
  <si>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</si>
  <si>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</si>
  <si>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</si>
  <si>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</si>
  <si>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</si>
  <si>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</si>
  <si>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</si>
  <si>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</si>
  <si>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</si>
  <si>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</si>
  <si>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</si>
  <si>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</si>
  <si>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</si>
  <si>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</si>
  <si>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</si>
  <si>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</si>
  <si>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</si>
  <si>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</si>
  <si>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</si>
  <si>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</si>
  <si>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</si>
  <si>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</si>
  <si>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</si>
  <si>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</si>
  <si>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</si>
  <si>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</si>
  <si>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</si>
  <si>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</si>
  <si>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</si>
  <si>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</si>
  <si>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</si>
  <si>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</si>
  <si>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</si>
  <si>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</si>
  <si>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</si>
  <si>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</si>
  <si>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</si>
  <si>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</si>
  <si>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</si>
  <si>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</si>
  <si>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</si>
  <si>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</si>
  <si>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</si>
  <si>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</si>
  <si>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</si>
  <si>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</si>
  <si>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</si>
  <si>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</si>
  <si>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</si>
  <si>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</si>
  <si>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</si>
  <si>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</si>
  <si>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</si>
  <si>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</si>
  <si>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</si>
  <si>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</si>
  <si>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</si>
  <si>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</si>
  <si>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</si>
  <si>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</si>
  <si>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</si>
  <si>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</si>
  <si>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</si>
  <si>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</si>
  <si>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</si>
  <si>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</si>
  <si>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</si>
  <si>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</si>
  <si>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</si>
  <si>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</si>
  <si>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</si>
  <si>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</si>
  <si>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</si>
  <si>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</si>
  <si>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</si>
  <si>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</si>
  <si>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</si>
  <si>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</si>
  <si>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</si>
  <si>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</si>
  <si>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</si>
  <si>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</si>
  <si>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</si>
  <si>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</si>
  <si>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</si>
  <si>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</si>
  <si>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</si>
  <si>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</si>
  <si>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</si>
  <si>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</si>
  <si>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</si>
  <si>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</si>
  <si>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</si>
  <si>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</si>
  <si>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</si>
  <si>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</si>
  <si>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</si>
  <si>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</si>
  <si>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</si>
  <si>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</si>
  <si>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</si>
  <si>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</si>
  <si>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</si>
  <si>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</si>
  <si>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</si>
  <si>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</si>
  <si>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</si>
  <si>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</si>
  <si>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</si>
  <si>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</si>
  <si>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</si>
  <si>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</si>
  <si>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</si>
  <si>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</si>
  <si>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</si>
  <si>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</si>
  <si>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</si>
  <si>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</si>
  <si>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</si>
  <si>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</si>
  <si>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</si>
  <si>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</si>
  <si>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</si>
  <si>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</si>
  <si>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</si>
  <si>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</si>
  <si>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</si>
  <si>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</si>
  <si>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</si>
  <si>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</si>
  <si>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</si>
  <si>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</si>
  <si>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</si>
  <si>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</si>
  <si>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</si>
  <si>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</si>
  <si>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</si>
  <si>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</si>
  <si>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</si>
  <si>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</si>
  <si>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</si>
  <si>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</si>
  <si>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</si>
  <si>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</si>
  <si>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</si>
  <si>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</si>
  <si>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</si>
  <si>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</si>
  <si>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</si>
  <si>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</si>
  <si>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</si>
  <si>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</si>
  <si>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</si>
  <si>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</si>
  <si>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</si>
  <si>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</si>
  <si>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</si>
  <si>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</si>
  <si>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</si>
  <si>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</si>
  <si>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</si>
  <si>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</si>
  <si>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</si>
  <si>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</si>
  <si>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</si>
  <si>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</si>
  <si>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</si>
  <si>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</si>
  <si>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</si>
  <si>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</si>
  <si>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</si>
  <si>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</si>
  <si>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</si>
  <si>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</si>
  <si>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</si>
  <si>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</si>
  <si>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</si>
  <si>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</si>
  <si>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</si>
  <si>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</si>
  <si>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</si>
  <si>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</si>
  <si>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</si>
  <si>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</si>
  <si>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</si>
  <si>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</si>
  <si>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</si>
  <si>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</si>
  <si>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</si>
  <si>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</si>
  <si>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</si>
  <si>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</si>
  <si>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</si>
  <si>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</si>
  <si>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</si>
  <si>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</si>
  <si>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</si>
  <si>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</si>
  <si>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</si>
  <si>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</si>
  <si>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</si>
  <si>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</si>
  <si>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</si>
  <si>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</si>
  <si>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</si>
  <si>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</si>
  <si>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</si>
  <si>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</si>
  <si>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</si>
  <si>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</si>
  <si>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</si>
  <si>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</si>
  <si>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</si>
  <si>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</si>
  <si>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</si>
  <si>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</si>
  <si>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</si>
  <si>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</si>
  <si>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</si>
  <si>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</si>
  <si>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</si>
  <si>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</si>
  <si>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</si>
  <si>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</si>
  <si>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</si>
  <si>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</si>
  <si>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</si>
  <si>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</si>
  <si>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</si>
  <si>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</si>
  <si>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</si>
  <si>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</si>
  <si>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</si>
  <si>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</si>
  <si>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</si>
  <si>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</si>
  <si>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</si>
  <si>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</si>
  <si>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</si>
  <si>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</si>
  <si>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</si>
  <si>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</si>
  <si>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</si>
  <si>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</si>
  <si>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</si>
  <si>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</si>
  <si>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</si>
  <si>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</si>
  <si>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</si>
  <si>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</si>
  <si>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</si>
  <si>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</si>
  <si>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</si>
  <si>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</si>
  <si>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</si>
  <si>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</si>
  <si>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</si>
  <si>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</si>
  <si>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</si>
  <si>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</si>
  <si>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</si>
  <si>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</si>
  <si>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</si>
  <si>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</si>
  <si>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</si>
  <si>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</si>
  <si>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</si>
  <si>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</si>
  <si>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</si>
  <si>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</si>
  <si>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</si>
  <si>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</si>
  <si>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</si>
  <si>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</si>
  <si>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</si>
  <si>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</si>
  <si>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</si>
  <si>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</si>
  <si>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</si>
  <si>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</si>
  <si>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</si>
  <si>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</si>
  <si>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</si>
  <si>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</si>
  <si>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</si>
  <si>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</si>
  <si>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</si>
  <si>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</si>
  <si>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</si>
  <si>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</si>
  <si>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</si>
  <si>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</si>
  <si>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</si>
  <si>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</si>
  <si>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</si>
  <si>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</si>
  <si>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</si>
  <si>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</si>
  <si>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</si>
  <si>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</si>
  <si>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</si>
  <si>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</si>
  <si>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</si>
  <si>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</si>
  <si>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</si>
  <si>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</si>
  <si>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</si>
  <si>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</si>
  <si>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</si>
  <si>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</si>
  <si>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</si>
  <si>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</si>
  <si>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</si>
  <si>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</si>
  <si>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</si>
  <si>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</si>
  <si>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</si>
  <si>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</si>
  <si>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</si>
  <si>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</si>
  <si>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</si>
  <si>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</si>
  <si>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</si>
  <si>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</si>
  <si>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</si>
  <si>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</si>
  <si>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</si>
  <si>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</si>
  <si>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</si>
  <si>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</si>
  <si>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</si>
  <si>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</si>
  <si>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</si>
  <si>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</si>
  <si>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</si>
  <si>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</si>
  <si>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</si>
  <si>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</si>
  <si>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</si>
  <si>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</si>
  <si>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</si>
  <si>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</si>
  <si>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</si>
  <si>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</si>
  <si>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</si>
  <si>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</si>
  <si>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</si>
  <si>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</si>
  <si>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</si>
  <si>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</si>
  <si>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</si>
  <si>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</si>
  <si>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</si>
  <si>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</si>
  <si>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</si>
  <si>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</si>
  <si>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</si>
  <si>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</si>
  <si>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</si>
  <si>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</si>
  <si>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</si>
  <si>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</si>
  <si>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</si>
  <si>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</si>
  <si>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</si>
  <si>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</si>
  <si>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</si>
  <si>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</si>
  <si>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</si>
  <si>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</si>
  <si>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</si>
  <si>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</si>
  <si>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</si>
  <si>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</si>
  <si>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</si>
  <si>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</si>
  <si>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</si>
  <si>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</si>
  <si>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</si>
  <si>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</si>
  <si>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</si>
  <si>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</si>
  <si>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</si>
  <si>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</si>
  <si>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</si>
  <si>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</si>
  <si>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</si>
  <si>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</si>
  <si>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</si>
  <si>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</si>
  <si>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</si>
  <si>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</si>
  <si>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</si>
  <si>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</si>
  <si>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</si>
  <si>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</si>
  <si>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</si>
  <si>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</si>
  <si>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</si>
  <si>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</si>
  <si>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</si>
  <si>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</si>
  <si>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</si>
  <si>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</si>
  <si>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</si>
  <si>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</si>
  <si>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</si>
  <si>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</si>
  <si>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</si>
  <si>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</si>
  <si>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</si>
  <si>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</si>
  <si>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</si>
  <si>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</si>
  <si>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</si>
  <si>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</si>
  <si>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</si>
  <si>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</si>
  <si>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</si>
  <si>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</si>
  <si>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</si>
  <si>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</si>
  <si>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</si>
  <si>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</si>
  <si>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</si>
  <si>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</si>
  <si>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</si>
  <si>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</si>
  <si>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</si>
  <si>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</si>
  <si>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</si>
  <si>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</si>
  <si>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</si>
  <si>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</si>
  <si>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</si>
  <si>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</si>
  <si>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</si>
  <si>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</si>
  <si>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</si>
  <si>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</si>
  <si>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</si>
  <si>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</si>
  <si>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</si>
  <si>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</si>
  <si>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</si>
  <si>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</si>
  <si>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</si>
  <si>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</si>
  <si>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</si>
  <si>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</si>
  <si>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</si>
  <si>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</si>
  <si>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</si>
  <si>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</si>
  <si>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</si>
  <si>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</si>
  <si>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</si>
  <si>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</si>
  <si>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</si>
  <si>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</si>
  <si>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</si>
  <si>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</si>
  <si>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</si>
  <si>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</si>
  <si>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</si>
  <si>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</si>
  <si>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</si>
  <si>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</si>
  <si>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</si>
  <si>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</si>
  <si>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</si>
  <si>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</si>
  <si>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</si>
  <si>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</si>
  <si>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</si>
  <si>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</si>
  <si>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</si>
  <si>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</si>
  <si>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</si>
  <si>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</si>
  <si>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</si>
  <si>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</si>
  <si>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</si>
  <si>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</si>
  <si>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</si>
  <si>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</si>
  <si>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</si>
  <si>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</si>
  <si>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</si>
  <si>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</si>
  <si>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</si>
  <si>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</si>
  <si>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</si>
  <si>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</si>
  <si>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</si>
  <si>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</si>
  <si>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</si>
  <si>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</si>
  <si>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</si>
  <si>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</si>
  <si>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</si>
  <si>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</si>
  <si>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</si>
  <si>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</si>
  <si>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</si>
  <si>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</si>
  <si>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</si>
  <si>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</si>
  <si>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</si>
  <si>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</si>
  <si>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</si>
  <si>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</si>
  <si>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</si>
  <si>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</si>
  <si>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</si>
  <si>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</si>
  <si>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</si>
  <si>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</si>
  <si>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</si>
  <si>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</si>
  <si>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</si>
  <si>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</si>
  <si>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</si>
  <si>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</si>
  <si>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</si>
  <si>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</si>
  <si>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</si>
  <si>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</si>
  <si>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</si>
  <si>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</si>
  <si>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</si>
  <si>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</si>
  <si>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</si>
  <si>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</si>
  <si>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</si>
  <si>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</si>
  <si>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</si>
  <si>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</si>
  <si>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</si>
  <si>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</si>
  <si>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</si>
  <si>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</si>
  <si>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</si>
  <si>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</si>
  <si>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</si>
  <si>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</si>
  <si>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</si>
  <si>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</si>
  <si>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</si>
  <si>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</si>
  <si>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</si>
  <si>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</si>
  <si>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</si>
  <si>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</si>
  <si>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</si>
  <si>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</si>
  <si>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</si>
  <si>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</si>
  <si>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</si>
  <si>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</si>
  <si>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</si>
  <si>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</si>
  <si>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</si>
  <si>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</si>
  <si>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</si>
  <si>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</si>
  <si>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</si>
  <si>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</si>
  <si>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</si>
  <si>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</si>
  <si>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</si>
  <si>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</si>
  <si>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</si>
  <si>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</si>
  <si>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</si>
  <si>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</si>
  <si>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</si>
  <si>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</si>
  <si>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</si>
  <si>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</si>
  <si>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</si>
  <si>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</si>
  <si>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</si>
  <si>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</si>
  <si>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</si>
  <si>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</si>
  <si>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</si>
  <si>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</si>
  <si>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</si>
  <si>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</si>
  <si>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</si>
  <si>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</si>
  <si>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</si>
  <si>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</si>
  <si>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</si>
  <si>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</si>
  <si>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</si>
  <si>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</si>
  <si>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</si>
  <si>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</si>
  <si>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</si>
  <si>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</si>
  <si>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</si>
  <si>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</si>
  <si>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</si>
  <si>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</si>
  <si>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</si>
  <si>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</si>
  <si>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</si>
  <si>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</si>
  <si>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</si>
  <si>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</si>
  <si>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</si>
  <si>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</si>
  <si>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</si>
  <si>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</si>
  <si>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</si>
  <si>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</si>
  <si>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</si>
  <si>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</si>
  <si>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</si>
  <si>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</si>
  <si>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</si>
  <si>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</si>
  <si>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</si>
  <si>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</si>
  <si>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</si>
  <si>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</si>
  <si>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</si>
  <si>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</si>
  <si>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</si>
  <si>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</si>
  <si>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</si>
  <si>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</si>
  <si>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</si>
  <si>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</si>
  <si>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</si>
  <si>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</si>
  <si>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</si>
  <si>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</si>
  <si>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</si>
  <si>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</si>
  <si>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</si>
  <si>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</si>
  <si>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</si>
  <si>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</si>
  <si>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</si>
  <si>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</si>
  <si>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</si>
  <si>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</si>
  <si>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</si>
  <si>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</si>
  <si>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</si>
  <si>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</si>
  <si>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</si>
  <si>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</si>
  <si>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</si>
  <si>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</si>
  <si>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</si>
  <si>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</si>
  <si>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</si>
  <si>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</si>
  <si>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</si>
  <si>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</si>
  <si>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</si>
  <si>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</si>
  <si>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</si>
  <si>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</si>
  <si>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</si>
  <si>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</si>
  <si>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</si>
  <si>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</si>
  <si>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</si>
  <si>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</si>
  <si>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</si>
  <si>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</si>
  <si>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</si>
  <si>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</si>
  <si>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</si>
  <si>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</si>
  <si>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</si>
  <si>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</si>
  <si>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</si>
  <si>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</si>
  <si>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</si>
  <si>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</si>
  <si>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</si>
  <si>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</si>
  <si>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</si>
  <si>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</si>
  <si>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</si>
  <si>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</si>
  <si>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</si>
  <si>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</si>
  <si>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</si>
  <si>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</si>
  <si>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</si>
  <si>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</si>
  <si>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</si>
  <si>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</si>
  <si>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</si>
  <si>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</si>
  <si>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</si>
  <si>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</si>
  <si>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</si>
  <si>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</si>
  <si>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</si>
  <si>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</si>
  <si>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</si>
  <si>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</si>
  <si>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</si>
  <si>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</si>
  <si>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</si>
  <si>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</si>
  <si>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</si>
  <si>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</si>
  <si>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</si>
  <si>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</si>
  <si>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</si>
  <si>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</si>
  <si>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</si>
  <si>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</si>
  <si>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</si>
  <si>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</si>
  <si>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</si>
  <si>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</si>
  <si>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</si>
  <si>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</si>
  <si>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</si>
  <si>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</si>
  <si>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</si>
  <si>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</si>
  <si>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</si>
  <si>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</si>
  <si>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</si>
  <si>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</si>
  <si>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</si>
  <si>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</si>
  <si>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</si>
  <si>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</si>
  <si>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</si>
  <si>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</si>
  <si>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</si>
  <si>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</si>
  <si>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</si>
  <si>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</si>
  <si>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</si>
  <si>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</si>
  <si>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</si>
  <si>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</si>
  <si>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</si>
  <si>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</si>
  <si>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</si>
  <si>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</si>
  <si>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</si>
  <si>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</si>
  <si>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</si>
  <si>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</si>
  <si>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</si>
  <si>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</si>
  <si>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</si>
  <si>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</si>
  <si>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</si>
  <si>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</si>
  <si>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</si>
  <si>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</si>
  <si>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</si>
  <si>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</si>
  <si>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</si>
  <si>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</si>
  <si>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</si>
  <si>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</si>
  <si>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</si>
  <si>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</si>
  <si>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</si>
  <si>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</si>
  <si>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</si>
  <si>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</si>
  <si>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</si>
  <si>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</si>
  <si>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</si>
  <si>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</si>
  <si>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</si>
  <si>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</si>
  <si>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</si>
  <si>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</si>
  <si>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</si>
  <si>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</si>
  <si>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</si>
  <si>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</si>
  <si>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</si>
  <si>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</si>
  <si>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</si>
  <si>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</si>
  <si>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</si>
  <si>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</si>
  <si>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</si>
  <si>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</si>
  <si>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</si>
  <si>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</si>
  <si>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</si>
  <si>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</si>
  <si>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</si>
  <si>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</si>
  <si>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</si>
  <si>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</si>
  <si>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</si>
  <si>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</si>
  <si>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</si>
  <si>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</si>
  <si>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</si>
  <si>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</si>
  <si>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</si>
  <si>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</si>
  <si>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</si>
  <si>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</si>
  <si>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</si>
  <si>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</si>
  <si>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</si>
  <si>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</si>
  <si>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</si>
  <si>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</si>
  <si>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</si>
  <si>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</si>
  <si>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</si>
  <si>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</si>
  <si>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</si>
  <si>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</si>
  <si>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</si>
  <si>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</si>
  <si>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</si>
  <si>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</si>
  <si>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</si>
  <si>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</si>
  <si>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</si>
  <si>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</si>
  <si>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</si>
  <si>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</si>
  <si>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</si>
  <si>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</si>
  <si>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</si>
  <si>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</si>
  <si>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</si>
  <si>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</si>
  <si>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</si>
  <si>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</si>
  <si>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</si>
  <si>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</si>
  <si>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</si>
  <si>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</si>
  <si>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</si>
  <si>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</si>
  <si>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</si>
  <si>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</si>
  <si>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</si>
  <si>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</si>
  <si>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</si>
  <si>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</si>
  <si>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</si>
  <si>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</si>
  <si>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</si>
  <si>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</si>
  <si>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</si>
  <si>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</si>
  <si>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</si>
  <si>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</si>
  <si>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</si>
  <si>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</si>
  <si>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</si>
  <si>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</si>
  <si>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</si>
  <si>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</si>
  <si>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</si>
  <si>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</si>
  <si>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</si>
  <si>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</si>
  <si>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</si>
  <si>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</si>
  <si>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</si>
  <si>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</si>
  <si>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</si>
  <si>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</si>
  <si>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</si>
  <si>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</si>
  <si>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</si>
  <si>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</si>
  <si>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</si>
  <si>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</si>
  <si>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</si>
  <si>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</si>
  <si>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</si>
  <si>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</si>
  <si>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</si>
  <si>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</si>
  <si>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</si>
  <si>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</si>
  <si>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</si>
  <si>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</si>
  <si>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</si>
  <si>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</si>
  <si>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</si>
  <si>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</si>
  <si>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</si>
  <si>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</si>
  <si>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</si>
  <si>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</si>
  <si>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</si>
  <si>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</si>
  <si>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</si>
  <si>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</si>
  <si>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</si>
  <si>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</si>
  <si>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</si>
  <si>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</si>
  <si>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</si>
  <si>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</si>
  <si>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</si>
  <si>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</si>
  <si>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</si>
  <si>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</si>
  <si>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</si>
  <si>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</si>
  <si>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</si>
  <si>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</si>
  <si>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</si>
  <si>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</si>
  <si>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</si>
  <si>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</si>
  <si>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</si>
  <si>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</si>
  <si>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</si>
  <si>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</si>
  <si>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</si>
  <si>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</si>
  <si>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</si>
  <si>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</si>
  <si>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</si>
  <si>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</si>
  <si>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</si>
  <si>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</si>
  <si>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</si>
  <si>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</si>
  <si>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</si>
  <si>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</si>
  <si>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</si>
  <si>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</si>
  <si>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</si>
  <si>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</si>
  <si>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</si>
  <si>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</si>
  <si>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</si>
  <si>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</si>
  <si>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</si>
  <si>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</si>
  <si>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</si>
  <si>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</si>
  <si>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</si>
  <si>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</si>
  <si>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</si>
  <si>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</si>
  <si>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</si>
  <si>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</si>
  <si>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</si>
  <si>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</si>
  <si>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</si>
  <si>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</si>
  <si>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</si>
  <si>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</si>
  <si>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</si>
  <si>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</si>
  <si>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</si>
  <si>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</si>
  <si>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</si>
  <si>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</si>
  <si>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</si>
  <si>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</si>
  <si>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</si>
  <si>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</si>
  <si>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</si>
  <si>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</si>
  <si>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</si>
  <si>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</si>
  <si>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</si>
  <si>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</si>
  <si>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</si>
  <si>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</si>
  <si>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</si>
  <si>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</si>
  <si>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</si>
  <si>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</si>
  <si>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</si>
  <si>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</si>
  <si>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</si>
  <si>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</si>
  <si>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</si>
  <si>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</si>
  <si>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</si>
  <si>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</si>
  <si>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</si>
  <si>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</si>
  <si>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</si>
  <si>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</si>
  <si>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</si>
  <si>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</si>
  <si>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</si>
  <si>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</si>
  <si>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</si>
  <si>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</si>
  <si>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</si>
  <si>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</si>
  <si>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</si>
  <si>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</si>
  <si>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</si>
  <si>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</si>
  <si>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</si>
  <si>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</si>
  <si>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</si>
  <si>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</si>
  <si>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</si>
  <si>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</si>
  <si>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</si>
  <si>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</si>
  <si>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</si>
  <si>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</si>
  <si>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</si>
  <si>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</si>
  <si>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</si>
  <si>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</si>
  <si>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</si>
  <si>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</si>
  <si>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</si>
  <si>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</si>
  <si>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</si>
  <si>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</si>
  <si>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</si>
  <si>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</si>
  <si>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</si>
  <si>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</si>
  <si>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</si>
  <si>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</si>
  <si>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</si>
  <si>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</si>
  <si>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</si>
  <si>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</si>
  <si>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</si>
  <si>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</si>
  <si>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</si>
  <si>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</si>
  <si>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</si>
  <si>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</si>
  <si>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</si>
  <si>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</si>
  <si>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</si>
  <si>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</si>
  <si>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</si>
  <si>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</si>
  <si>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</si>
  <si>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</si>
  <si>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</si>
  <si>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</si>
  <si>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</si>
  <si>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</si>
  <si>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</si>
  <si>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</si>
  <si>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</si>
  <si>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</si>
  <si>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</si>
  <si>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</si>
  <si>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</si>
  <si>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</si>
  <si>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</si>
  <si>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</si>
  <si>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</si>
  <si>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</si>
  <si>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</si>
  <si>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</si>
  <si>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</si>
  <si>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</si>
  <si>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</si>
  <si>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</si>
  <si>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</si>
  <si>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</si>
  <si>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</si>
  <si>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</si>
  <si>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</si>
  <si>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</si>
  <si>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</si>
  <si>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</si>
  <si>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</si>
  <si>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</si>
  <si>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</si>
  <si>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</si>
  <si>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</si>
  <si>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</si>
  <si>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</si>
  <si>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</si>
  <si>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</si>
  <si>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</si>
  <si>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</si>
  <si>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</si>
  <si>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</si>
  <si>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</si>
  <si>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</si>
  <si>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</si>
  <si>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</si>
  <si>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</si>
  <si>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</si>
  <si>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</si>
  <si>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</si>
  <si>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</si>
  <si>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</si>
  <si>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</si>
  <si>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</si>
  <si>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</si>
  <si>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</si>
  <si>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</si>
  <si>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</si>
  <si>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</si>
  <si>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</si>
  <si>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</si>
  <si>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</si>
  <si>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</si>
  <si>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</si>
  <si>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</si>
  <si>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</si>
  <si>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</si>
  <si>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</si>
  <si>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</si>
  <si>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</si>
  <si>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</si>
  <si>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</si>
  <si>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</si>
  <si>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</si>
  <si>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</si>
  <si>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</si>
  <si>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</si>
  <si>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</si>
  <si>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</si>
  <si>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</si>
  <si>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</si>
  <si>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</si>
  <si>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</si>
  <si>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</si>
  <si>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</si>
  <si>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</si>
  <si>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</si>
  <si>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</si>
  <si>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</si>
  <si>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</si>
  <si>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</si>
  <si>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</si>
  <si>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</si>
  <si>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</si>
  <si>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</si>
  <si>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</si>
  <si>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</si>
  <si>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</si>
  <si>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</si>
  <si>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</si>
  <si>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</si>
  <si>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</si>
  <si>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</si>
  <si>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</si>
  <si>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</si>
  <si>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</si>
  <si>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</si>
  <si>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</si>
  <si>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</si>
  <si>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</si>
  <si>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</si>
  <si>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</si>
  <si>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</si>
  <si>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</si>
  <si>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</si>
  <si>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</si>
  <si>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</si>
  <si>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</si>
  <si>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</si>
  <si>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</si>
  <si>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</si>
  <si>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</si>
  <si>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</si>
  <si>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</si>
  <si>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</si>
  <si>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</si>
  <si>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</si>
  <si>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</si>
  <si>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</si>
  <si>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</si>
  <si>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</si>
  <si>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</si>
  <si>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</si>
  <si>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</si>
  <si>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</si>
  <si>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</si>
  <si>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</si>
  <si>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</si>
  <si>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</si>
  <si>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</si>
  <si>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</si>
  <si>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</si>
  <si>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</si>
  <si>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</si>
  <si>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</si>
  <si>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</si>
  <si>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</si>
  <si>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</si>
  <si>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</si>
  <si>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</si>
  <si>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</si>
  <si>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</si>
  <si>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</si>
  <si>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</si>
  <si>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</si>
  <si>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</si>
  <si>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</si>
  <si>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</si>
  <si>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</si>
  <si>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</si>
  <si>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</si>
  <si>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</si>
  <si>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</si>
  <si>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</si>
  <si>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</si>
  <si>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</si>
  <si>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</si>
  <si>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</si>
  <si>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</si>
  <si>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</si>
  <si>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</si>
  <si>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</si>
  <si>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</si>
  <si>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</si>
  <si>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</si>
  <si>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</si>
  <si>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</si>
  <si>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</si>
  <si>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</si>
  <si>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</si>
  <si>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</si>
  <si>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</si>
  <si>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</si>
  <si>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</si>
  <si>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</si>
  <si>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</si>
  <si>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</si>
  <si>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</si>
  <si>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</si>
  <si>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</si>
  <si>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</si>
  <si>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</si>
  <si>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</si>
  <si>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</si>
  <si>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</si>
  <si>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</si>
  <si>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</si>
  <si>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</si>
  <si>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</si>
  <si>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</si>
  <si>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</si>
  <si>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</si>
  <si>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</si>
  <si>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</si>
  <si>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</si>
  <si>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</si>
  <si>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</si>
  <si>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</si>
  <si>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</si>
  <si>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</si>
  <si>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</si>
  <si>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</si>
  <si>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</si>
  <si>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</si>
  <si>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</si>
  <si>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</si>
  <si>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</si>
  <si>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</si>
  <si>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</si>
  <si>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</si>
  <si>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</si>
  <si>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</si>
  <si>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</si>
  <si>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</si>
  <si>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</si>
  <si>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</si>
  <si>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</si>
  <si>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</si>
  <si>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</si>
  <si>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</si>
  <si>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</si>
  <si>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</si>
  <si>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</si>
  <si>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</si>
  <si>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</si>
  <si>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</si>
  <si>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</si>
  <si>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</si>
  <si>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</si>
  <si>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</si>
  <si>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</si>
  <si>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</si>
  <si>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</si>
  <si>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</si>
  <si>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</si>
  <si>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</si>
  <si>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</si>
  <si>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</si>
  <si>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</si>
  <si>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</si>
  <si>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</si>
  <si>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</si>
  <si>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</si>
  <si>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</si>
  <si>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</si>
  <si>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</si>
  <si>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</si>
  <si>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</si>
  <si>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</si>
  <si>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</si>
  <si>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</si>
  <si>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</si>
  <si>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</si>
  <si>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</si>
  <si>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</si>
  <si>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</si>
  <si>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</si>
  <si>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</si>
  <si>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</si>
  <si>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</si>
  <si>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</si>
  <si>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</si>
  <si>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</si>
  <si>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</si>
  <si>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</si>
  <si>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</si>
  <si>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</si>
  <si>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</si>
  <si>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</si>
  <si>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</si>
  <si>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</si>
  <si>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</si>
  <si>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</si>
  <si>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</si>
  <si>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</si>
  <si>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</si>
  <si>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</si>
  <si>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</si>
  <si>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</si>
  <si>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</si>
  <si>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</si>
  <si>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</si>
  <si>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</si>
  <si>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</si>
  <si>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</si>
  <si>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</si>
  <si>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</si>
  <si>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</si>
  <si>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</si>
  <si>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</si>
  <si>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</si>
  <si>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</si>
  <si>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</si>
  <si>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</si>
  <si>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</si>
  <si>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</si>
  <si>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</si>
  <si>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</si>
  <si>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</si>
  <si>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</si>
  <si>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</si>
  <si>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</si>
  <si>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</si>
  <si>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</si>
  <si>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</si>
  <si>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</si>
  <si>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</si>
  <si>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</si>
  <si>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</si>
  <si>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</si>
  <si>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</si>
  <si>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</si>
  <si>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</si>
  <si>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</si>
  <si>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</si>
  <si>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</si>
  <si>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</si>
  <si>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</si>
  <si>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</si>
  <si>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</si>
  <si>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</si>
  <si>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</si>
  <si>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</si>
  <si>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</si>
  <si>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</si>
  <si>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</si>
  <si>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</si>
  <si>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</si>
  <si>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</si>
  <si>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</si>
  <si>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</si>
  <si>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</si>
  <si>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</si>
  <si>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</si>
  <si>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</si>
  <si>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</si>
  <si>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</si>
  <si>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</si>
  <si>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</si>
  <si>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</si>
  <si>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</si>
  <si>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</si>
  <si>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</si>
  <si>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</si>
  <si>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</si>
  <si>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</si>
  <si>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</si>
  <si>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</si>
  <si>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</si>
  <si>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</si>
  <si>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</si>
  <si>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</si>
  <si>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</si>
  <si>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</si>
  <si>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</si>
  <si>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</si>
  <si>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</si>
  <si>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</si>
  <si>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</si>
  <si>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</si>
  <si>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</si>
  <si>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</si>
  <si>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</si>
  <si>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</si>
  <si>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</si>
  <si>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</si>
  <si>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</si>
  <si>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</si>
  <si>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</si>
  <si>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</si>
  <si>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</si>
  <si>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</si>
  <si>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</si>
  <si>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</si>
  <si>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</si>
  <si>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</si>
  <si>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</si>
  <si>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</si>
  <si>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</si>
  <si>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</si>
  <si>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</si>
  <si>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</si>
  <si>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</si>
  <si>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</si>
  <si>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</si>
  <si>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</si>
  <si>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</si>
  <si>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</si>
  <si>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</si>
  <si>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</si>
  <si>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</si>
  <si>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</si>
  <si>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</si>
  <si>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</si>
  <si>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</si>
  <si>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</si>
  <si>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</si>
  <si>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</si>
  <si>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</si>
  <si>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</si>
  <si>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</si>
  <si>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</si>
  <si>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</si>
  <si>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</si>
  <si>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</si>
  <si>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</si>
  <si>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</si>
  <si>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</si>
  <si>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</si>
  <si>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</si>
  <si>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</si>
  <si>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</si>
  <si>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</si>
  <si>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</si>
  <si>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</si>
  <si>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</si>
  <si>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</si>
  <si>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</si>
  <si>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</si>
  <si>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</si>
  <si>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</si>
  <si>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</si>
  <si>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</si>
  <si>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</si>
  <si>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</si>
  <si>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</si>
  <si>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</si>
  <si>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</si>
  <si>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</si>
  <si>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</si>
  <si>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</si>
  <si>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</si>
  <si>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</si>
  <si>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</si>
  <si>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</si>
  <si>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</si>
  <si>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</si>
  <si>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</si>
  <si>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</si>
  <si>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</si>
  <si>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</si>
  <si>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</si>
  <si>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</si>
  <si>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</si>
  <si>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</si>
  <si>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</si>
  <si>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</si>
  <si>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</si>
  <si>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</si>
  <si>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</si>
  <si>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</si>
  <si>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</si>
  <si>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</si>
  <si>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</si>
  <si>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</si>
  <si>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</si>
  <si>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</si>
  <si>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</si>
  <si>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</si>
  <si>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</si>
  <si>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</si>
  <si>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</si>
  <si>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</si>
  <si>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</si>
  <si>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</si>
  <si>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</si>
  <si>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</si>
  <si>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</si>
  <si>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</si>
  <si>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</si>
  <si>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</si>
  <si>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</si>
  <si>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</si>
  <si>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</si>
  <si>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</si>
  <si>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</si>
  <si>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</si>
  <si>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</si>
  <si>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</si>
  <si>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</si>
  <si>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</si>
  <si>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</si>
  <si>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</si>
  <si>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</si>
  <si>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</si>
  <si>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</si>
  <si>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</si>
  <si>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</si>
  <si>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</si>
  <si>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</si>
  <si>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</si>
  <si>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</si>
  <si>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</si>
  <si>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</si>
  <si>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</si>
  <si>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</si>
  <si>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</si>
  <si>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</si>
  <si>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</si>
  <si>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</si>
  <si>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</si>
  <si>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</si>
  <si>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</si>
  <si>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</si>
  <si>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</si>
  <si>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</si>
  <si>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</si>
  <si>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</si>
  <si>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</si>
  <si>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</si>
  <si>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</si>
  <si>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</si>
  <si>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</si>
  <si>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</si>
  <si>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</si>
  <si>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</si>
  <si>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</si>
  <si>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</si>
  <si>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</si>
  <si>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</si>
  <si>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</si>
  <si>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</si>
  <si>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</si>
  <si>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</si>
  <si>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</si>
  <si>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</si>
  <si>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</si>
  <si>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</si>
  <si>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</si>
  <si>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</si>
  <si>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</si>
  <si>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</si>
  <si>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</si>
  <si>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</si>
  <si>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</si>
  <si>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</si>
  <si>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</si>
  <si>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</si>
  <si>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</si>
  <si>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</si>
  <si>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</si>
  <si>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</si>
  <si>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</si>
  <si>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</si>
  <si>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</si>
  <si>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</si>
  <si>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</si>
  <si>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</si>
  <si>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</si>
  <si>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</si>
  <si>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</si>
  <si>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</si>
  <si>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</si>
  <si>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</si>
  <si>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</si>
  <si>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</si>
  <si>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</si>
  <si>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</si>
  <si>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</si>
  <si>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</si>
  <si>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</si>
  <si>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</si>
  <si>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</si>
  <si>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</si>
  <si>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</si>
  <si>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</si>
  <si>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</si>
  <si>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</si>
  <si>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</si>
  <si>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</si>
  <si>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</si>
  <si>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</si>
  <si>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</si>
  <si>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</si>
  <si>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</si>
  <si>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</si>
  <si>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</si>
  <si>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</si>
  <si>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</si>
  <si>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</si>
  <si>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</si>
  <si>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</si>
  <si>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</si>
  <si>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</si>
  <si>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</si>
  <si>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</si>
  <si>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</si>
  <si>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</si>
  <si>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</si>
  <si>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</si>
  <si>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</si>
  <si>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</si>
  <si>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</si>
  <si>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</si>
  <si>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</si>
  <si>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</si>
  <si>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</si>
  <si>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</si>
  <si>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</si>
  <si>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</si>
  <si>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</si>
  <si>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</si>
  <si>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</si>
  <si>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</si>
  <si>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</si>
  <si>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</si>
  <si>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</si>
  <si>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</si>
  <si>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</si>
  <si>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</si>
  <si>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</si>
  <si>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</si>
  <si>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</si>
  <si>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</si>
  <si>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</si>
  <si>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</si>
  <si>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</si>
  <si>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</si>
  <si>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</si>
  <si>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</si>
  <si>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</si>
  <si>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</si>
  <si>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</si>
  <si>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</si>
  <si>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</si>
  <si>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</si>
  <si>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</si>
  <si>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</si>
  <si>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</si>
  <si>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</si>
  <si>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</si>
  <si>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</si>
  <si>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</si>
  <si>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</si>
  <si>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</si>
  <si>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</si>
  <si>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</si>
  <si>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</si>
  <si>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</si>
  <si>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</si>
  <si>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</si>
  <si>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</si>
  <si>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</si>
  <si>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</si>
  <si>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</si>
  <si>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</si>
  <si>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</si>
  <si>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</si>
  <si>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</si>
  <si>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</si>
  <si>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</si>
  <si>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</si>
  <si>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</si>
  <si>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</si>
  <si>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</si>
  <si>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</si>
  <si>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</si>
  <si>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</si>
  <si>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</si>
  <si>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</si>
  <si>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</si>
  <si>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</si>
  <si>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</si>
  <si>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</si>
  <si>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</si>
  <si>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</si>
  <si>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</si>
  <si>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</si>
  <si>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</si>
  <si>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</si>
  <si>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</si>
  <si>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</si>
  <si>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</si>
  <si>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</si>
  <si>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</si>
  <si>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</si>
  <si>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</si>
  <si>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</si>
  <si>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</si>
  <si>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</si>
  <si>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</si>
  <si>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</si>
  <si>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</si>
  <si>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</si>
  <si>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</si>
  <si>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</si>
  <si>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</si>
  <si>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</si>
  <si>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</si>
  <si>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</si>
  <si>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</si>
  <si>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</si>
  <si>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</si>
  <si>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</si>
  <si>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</si>
  <si>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</si>
  <si>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</si>
  <si>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</si>
  <si>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</si>
  <si>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</si>
  <si>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</si>
  <si>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</si>
  <si>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</si>
  <si>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</si>
  <si>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</si>
  <si>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</si>
  <si>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</si>
  <si>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</si>
  <si>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</si>
  <si>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</si>
  <si>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</si>
  <si>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</si>
  <si>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</si>
  <si>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</si>
  <si>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</si>
  <si>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</si>
  <si>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</si>
  <si>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</si>
  <si>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</si>
  <si>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</si>
  <si>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</si>
  <si>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</si>
  <si>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</si>
  <si>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</si>
  <si>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</si>
  <si>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</si>
  <si>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</si>
  <si>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</si>
  <si>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</si>
  <si>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</si>
  <si>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</si>
  <si>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</si>
  <si>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</si>
  <si>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</si>
  <si>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</si>
  <si>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</si>
  <si>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</si>
  <si>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</si>
  <si>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</si>
  <si>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</si>
  <si>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</si>
  <si>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</si>
  <si>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</si>
  <si>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</si>
  <si>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</si>
  <si>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</si>
  <si>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</si>
  <si>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</si>
  <si>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</si>
  <si>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</si>
  <si>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</si>
  <si>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</si>
  <si>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</si>
  <si>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</si>
  <si>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</si>
  <si>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</si>
  <si>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</si>
  <si>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</si>
  <si>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</si>
  <si>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</si>
  <si>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</si>
  <si>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</si>
  <si>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</si>
  <si>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</si>
  <si>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</si>
  <si>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</si>
  <si>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</si>
  <si>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</si>
  <si>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</si>
  <si>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</si>
  <si>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</si>
  <si>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</si>
  <si>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</si>
  <si>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</si>
  <si>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</si>
  <si>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</si>
  <si>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</si>
  <si>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</si>
  <si>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</si>
  <si>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</si>
  <si>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</si>
  <si>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</si>
  <si>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</si>
  <si>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</si>
  <si>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</si>
  <si>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</si>
  <si>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</si>
  <si>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</si>
  <si>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</si>
  <si>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</si>
  <si>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</si>
  <si>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</si>
  <si>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</si>
  <si>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</si>
  <si>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</si>
  <si>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</si>
  <si>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</si>
  <si>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</si>
  <si>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</si>
  <si>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</si>
  <si>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</si>
  <si>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</si>
  <si>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</si>
  <si>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</si>
  <si>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</si>
  <si>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</si>
  <si>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</si>
  <si>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</si>
  <si>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</si>
  <si>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</si>
  <si>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</si>
  <si>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</si>
  <si>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</si>
  <si>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</si>
  <si>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</si>
  <si>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</si>
  <si>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</si>
  <si>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</si>
  <si>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</si>
  <si>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</si>
  <si>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</si>
  <si>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</si>
  <si>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</si>
  <si>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</si>
  <si>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</si>
  <si>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</si>
  <si>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</si>
  <si>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</si>
  <si>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</si>
  <si>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</si>
  <si>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</si>
  <si>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</si>
  <si>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</si>
  <si>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</si>
  <si>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</si>
  <si>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</si>
  <si>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</si>
  <si>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</si>
  <si>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</si>
  <si>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</si>
  <si>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</si>
  <si>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</si>
  <si>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</si>
  <si>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</si>
  <si>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</si>
  <si>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</si>
  <si>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</si>
  <si>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</si>
  <si>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</si>
  <si>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</si>
  <si>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</si>
  <si>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</si>
  <si>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</si>
  <si>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</si>
  <si>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</si>
  <si>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</si>
  <si>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</si>
  <si>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</si>
  <si>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</si>
  <si>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</si>
  <si>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</si>
  <si>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</si>
  <si>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</si>
  <si>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</si>
  <si>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</si>
  <si>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</si>
  <si>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</si>
  <si>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</si>
  <si>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</si>
  <si>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</si>
  <si>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</si>
  <si>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</si>
  <si>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</si>
  <si>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</si>
  <si>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</si>
  <si>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</si>
  <si>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</si>
  <si>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</si>
  <si>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</si>
  <si>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</si>
  <si>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</si>
  <si>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</si>
  <si>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</si>
  <si>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</si>
  <si>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</si>
  <si>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</si>
  <si>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</si>
  <si>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</si>
  <si>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</si>
  <si>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</si>
  <si>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</si>
  <si>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</si>
  <si>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</si>
  <si>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</si>
  <si>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</si>
  <si>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</si>
  <si>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</si>
  <si>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</si>
  <si>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</si>
  <si>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</si>
  <si>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</si>
  <si>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</si>
  <si>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</si>
  <si>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</si>
  <si>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</si>
  <si>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</si>
  <si>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</si>
  <si>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</si>
  <si>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</si>
  <si>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</si>
  <si>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</si>
  <si>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</si>
  <si>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</si>
  <si>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</si>
  <si>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</si>
  <si>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</si>
  <si>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</si>
  <si>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</si>
  <si>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</si>
  <si>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</si>
  <si>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</si>
  <si>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</si>
  <si>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</si>
  <si>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</si>
  <si>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</si>
  <si>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</si>
  <si>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</si>
  <si>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</si>
  <si>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</si>
  <si>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</si>
  <si>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</si>
  <si>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</si>
  <si>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</si>
  <si>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</si>
  <si>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</si>
  <si>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</si>
  <si>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</si>
  <si>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</si>
  <si>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</si>
  <si>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</si>
  <si>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</si>
  <si>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</si>
  <si>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</si>
  <si>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</si>
  <si>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</si>
  <si>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</si>
  <si>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</si>
  <si>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</si>
  <si>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</si>
  <si>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</si>
  <si>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</si>
  <si>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</si>
  <si>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</si>
  <si>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</si>
  <si>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</si>
  <si>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</si>
  <si>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</si>
  <si>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</si>
  <si>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</si>
  <si>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</si>
  <si>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</si>
  <si>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</si>
  <si>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</si>
  <si>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</si>
  <si>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</si>
  <si>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</si>
  <si>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</si>
  <si>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</si>
  <si>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</si>
  <si>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</si>
  <si>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</si>
  <si>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</si>
  <si>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</si>
  <si>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</si>
  <si>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</si>
  <si>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</si>
  <si>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</si>
  <si>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</si>
  <si>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</si>
  <si>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</si>
  <si>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</si>
  <si>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</si>
  <si>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</si>
  <si>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</si>
  <si>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</si>
  <si>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</si>
  <si>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</si>
  <si>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</si>
  <si>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</si>
  <si>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</si>
  <si>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</si>
  <si>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</si>
  <si>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</si>
  <si>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</si>
  <si>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</si>
  <si>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</si>
  <si>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</si>
  <si>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</si>
  <si>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</si>
  <si>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</si>
  <si>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</si>
  <si>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</si>
  <si>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</si>
  <si>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</si>
  <si>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</si>
  <si>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</si>
  <si>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</si>
  <si>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</si>
  <si>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</si>
  <si>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</si>
  <si>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</si>
  <si>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</si>
  <si>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</si>
  <si>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</si>
  <si>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</si>
  <si>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</si>
  <si>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</si>
  <si>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</si>
  <si>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</si>
  <si>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</si>
  <si>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</si>
  <si>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</si>
  <si>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</si>
  <si>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</si>
  <si>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</si>
  <si>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</si>
  <si>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</si>
  <si>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</si>
  <si>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</si>
  <si>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</si>
  <si>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</si>
  <si>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</si>
  <si>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</si>
  <si>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</si>
  <si>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</si>
  <si>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</si>
  <si>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</si>
  <si>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</si>
  <si>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</si>
  <si>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</si>
  <si>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</si>
  <si>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</si>
  <si>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</si>
  <si>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</si>
  <si>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</si>
  <si>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</si>
  <si>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</si>
  <si>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</si>
  <si>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</si>
  <si>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</si>
  <si>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</si>
  <si>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</si>
  <si>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</si>
  <si>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</si>
  <si>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</si>
  <si>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</si>
  <si>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</si>
  <si>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</si>
  <si>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</si>
  <si>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</si>
  <si>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</si>
  <si>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</si>
  <si>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</si>
  <si>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</si>
  <si>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</si>
  <si>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</si>
  <si>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</si>
  <si>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</si>
  <si>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</si>
  <si>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</si>
  <si>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</si>
  <si>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</si>
  <si>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</si>
  <si>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</si>
  <si>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</si>
  <si>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</si>
  <si>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</si>
  <si>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</si>
  <si>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</si>
  <si>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</si>
  <si>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</si>
  <si>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</si>
  <si>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</si>
  <si>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</si>
  <si>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</si>
  <si>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</si>
  <si>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</si>
  <si>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</si>
  <si>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</si>
  <si>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</si>
  <si>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</si>
  <si>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</si>
  <si>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</si>
  <si>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</si>
  <si>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</si>
  <si>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</si>
  <si>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</si>
  <si>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</si>
  <si>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</si>
  <si>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</si>
  <si>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</si>
  <si>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</si>
  <si>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</si>
  <si>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</si>
  <si>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</si>
  <si>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</si>
  <si>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</si>
  <si>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</si>
  <si>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</si>
  <si>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</si>
  <si>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</si>
  <si>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</si>
  <si>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</si>
  <si>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</si>
  <si>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</si>
  <si>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</si>
  <si>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</si>
  <si>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</si>
  <si>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</si>
  <si>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</si>
  <si>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</si>
  <si>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</si>
  <si>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</si>
  <si>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</si>
  <si>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</si>
  <si>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</si>
  <si>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</si>
  <si>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</si>
  <si>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</si>
  <si>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</si>
  <si>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</si>
  <si>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</si>
  <si>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</si>
  <si>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</si>
  <si>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</si>
  <si>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</si>
  <si>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</si>
  <si>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</si>
  <si>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</si>
  <si>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</si>
  <si>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</si>
  <si>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</si>
  <si>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</si>
  <si>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</si>
  <si>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</si>
  <si>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</si>
  <si>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</si>
  <si>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</si>
  <si>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</si>
  <si>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</si>
  <si>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</si>
  <si>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</si>
  <si>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</si>
  <si>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</si>
  <si>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</si>
  <si>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</si>
  <si>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</si>
  <si>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</si>
  <si>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</si>
  <si>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</si>
  <si>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</si>
  <si>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</si>
  <si>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</si>
  <si>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</si>
  <si>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</si>
  <si>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</si>
  <si>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</si>
  <si>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</si>
  <si>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</si>
  <si>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</si>
  <si>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</si>
  <si>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</si>
  <si>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</si>
  <si>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</si>
  <si>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</si>
  <si>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</si>
  <si>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</si>
  <si>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</si>
  <si>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</si>
  <si>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</si>
  <si>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</si>
  <si>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</si>
  <si>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</si>
  <si>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</si>
  <si>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</si>
  <si>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</si>
  <si>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</si>
  <si>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</si>
  <si>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</si>
  <si>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</si>
  <si>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</si>
  <si>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</si>
  <si>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</si>
  <si>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</si>
  <si>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</si>
  <si>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</si>
  <si>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</si>
  <si>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</si>
  <si>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</si>
  <si>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</si>
  <si>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</si>
  <si>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</si>
  <si>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</si>
  <si>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</si>
  <si>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</si>
  <si>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</si>
  <si>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</si>
  <si>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</si>
  <si>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</si>
  <si>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</si>
  <si>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</si>
  <si>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</si>
  <si>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</si>
  <si>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</si>
  <si>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</si>
  <si>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</si>
  <si>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</si>
  <si>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</si>
  <si>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</si>
  <si>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</si>
  <si>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</si>
  <si>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</si>
  <si>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</si>
  <si>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</si>
  <si>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</si>
  <si>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</si>
  <si>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</si>
  <si>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</si>
  <si>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</si>
  <si>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</si>
  <si>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</si>
  <si>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</si>
  <si>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</si>
  <si>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</si>
  <si>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</si>
  <si>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</si>
  <si>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</si>
  <si>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</si>
  <si>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</si>
  <si>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</si>
  <si>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</si>
  <si>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</si>
  <si>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</si>
  <si>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</si>
  <si>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</si>
  <si>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</si>
  <si>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</si>
  <si>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</si>
  <si>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</si>
  <si>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</si>
  <si>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</si>
  <si>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</si>
  <si>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</si>
  <si>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</si>
  <si>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</si>
  <si>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</si>
  <si>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</si>
  <si>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</si>
  <si>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</si>
  <si>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</si>
  <si>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</si>
  <si>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</si>
  <si>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</si>
  <si>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</si>
  <si>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</si>
  <si>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</si>
  <si>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</si>
  <si>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</si>
  <si>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</si>
  <si>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</si>
  <si>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</si>
  <si>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</si>
  <si>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</si>
  <si>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</si>
  <si>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</si>
  <si>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</si>
  <si>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</si>
  <si>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</si>
  <si>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</si>
  <si>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</si>
  <si>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</si>
  <si>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</si>
  <si>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</si>
  <si>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</si>
  <si>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</si>
  <si>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</si>
  <si>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</si>
  <si>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</si>
  <si>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</si>
  <si>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</si>
  <si>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</si>
  <si>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</si>
  <si>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</si>
  <si>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</si>
  <si>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</si>
  <si>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</si>
  <si>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</si>
  <si>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</si>
  <si>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</si>
  <si>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</si>
  <si>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</si>
  <si>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</si>
  <si>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</si>
  <si>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</si>
  <si>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</si>
  <si>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</si>
  <si>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</si>
  <si>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</si>
  <si>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</si>
  <si>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</si>
  <si>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</si>
  <si>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</si>
  <si>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</si>
  <si>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</si>
  <si>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</si>
  <si>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</si>
  <si>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</si>
  <si>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</si>
  <si>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</si>
  <si>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</si>
  <si>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</si>
  <si>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</si>
  <si>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</si>
  <si>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</si>
  <si>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</si>
  <si>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</si>
  <si>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</si>
  <si>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</si>
  <si>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</si>
  <si>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</si>
  <si>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</si>
  <si>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</si>
  <si>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</si>
  <si>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</si>
  <si>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</si>
  <si>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</si>
  <si>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</si>
  <si>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</si>
  <si>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</si>
  <si>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</si>
  <si>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</si>
  <si>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</si>
  <si>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</si>
  <si>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</si>
  <si>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</si>
  <si>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</si>
  <si>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</si>
  <si>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</si>
  <si>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</si>
  <si>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</si>
  <si>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</si>
  <si>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</si>
  <si>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</si>
  <si>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</si>
  <si>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</si>
  <si>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</si>
  <si>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</si>
  <si>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</si>
  <si>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</si>
  <si>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</si>
  <si>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</si>
  <si>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</si>
  <si>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</si>
  <si>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</si>
  <si>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</si>
  <si>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</si>
  <si>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</si>
  <si>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</si>
  <si>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</si>
  <si>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</si>
  <si>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</si>
  <si>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</si>
  <si>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</si>
  <si>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</si>
  <si>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</si>
  <si>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</si>
  <si>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</si>
  <si>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</si>
  <si>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</si>
  <si>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</si>
  <si>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</si>
  <si>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</si>
  <si>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</si>
  <si>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</si>
  <si>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</si>
  <si>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</si>
  <si>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</si>
  <si>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</si>
  <si>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</si>
  <si>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</si>
  <si>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</si>
  <si>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</si>
  <si>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</si>
  <si>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</si>
  <si>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</si>
  <si>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</si>
  <si>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</si>
  <si>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</si>
  <si>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</si>
  <si>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</si>
  <si>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</si>
  <si>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</si>
  <si>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</si>
  <si>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</si>
  <si>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</si>
  <si>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</si>
  <si>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</si>
  <si>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</si>
  <si>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</si>
  <si>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</si>
  <si>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</si>
  <si>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</si>
  <si>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</si>
  <si>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</si>
  <si>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</si>
  <si>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</si>
  <si>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</si>
  <si>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</si>
  <si>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</si>
  <si>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</si>
  <si>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</si>
  <si>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</si>
  <si>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</si>
  <si>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</si>
  <si>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</si>
  <si>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</si>
  <si>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</si>
  <si>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</si>
  <si>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</si>
  <si>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</si>
  <si>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</si>
  <si>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</si>
  <si>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</si>
  <si>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</si>
  <si>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</si>
  <si>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</si>
  <si>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</si>
  <si>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</si>
  <si>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</si>
  <si>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</si>
  <si>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</si>
  <si>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</si>
  <si>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</si>
  <si>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</si>
  <si>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</si>
  <si>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</si>
  <si>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</si>
  <si>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</si>
  <si>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</si>
  <si>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</si>
  <si>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</si>
  <si>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</si>
  <si>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</si>
  <si>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</si>
  <si>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</si>
  <si>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</si>
  <si>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</si>
  <si>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</si>
  <si>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</si>
  <si>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</si>
  <si>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</si>
  <si>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</si>
  <si>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</si>
  <si>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</si>
  <si>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</si>
  <si>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</si>
  <si>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</si>
  <si>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</si>
  <si>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</si>
  <si>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</si>
  <si>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</si>
  <si>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</si>
  <si>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</si>
  <si>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</si>
  <si>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</si>
  <si>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</si>
  <si>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</si>
  <si>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</si>
  <si>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</si>
  <si>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</si>
  <si>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</si>
  <si>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</si>
  <si>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</si>
  <si>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</si>
  <si>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</si>
  <si>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</si>
  <si>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</si>
  <si>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</si>
  <si>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</si>
  <si>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</si>
  <si>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</si>
  <si>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</si>
  <si>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</si>
  <si>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</si>
  <si>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</si>
  <si>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</si>
  <si>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</si>
  <si>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</si>
  <si>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</si>
  <si>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</si>
  <si>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</si>
  <si>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</si>
  <si>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</si>
  <si>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</si>
  <si>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</si>
  <si>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</si>
  <si>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</si>
  <si>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</si>
  <si>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</si>
  <si>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</si>
  <si>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</si>
  <si>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</si>
  <si>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</si>
  <si>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</si>
  <si>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</si>
  <si>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</si>
  <si>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</si>
  <si>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</si>
  <si>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</si>
  <si>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</si>
  <si>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</si>
  <si>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</si>
  <si>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</si>
  <si>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</si>
  <si>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</si>
  <si>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</si>
  <si>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</si>
  <si>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</si>
  <si>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</si>
  <si>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</si>
  <si>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</si>
  <si>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</si>
  <si>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</si>
  <si>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</si>
  <si>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</si>
  <si>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</si>
  <si>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</si>
  <si>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</si>
  <si>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</si>
  <si>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</si>
  <si>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</si>
  <si>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</si>
  <si>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</si>
  <si>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</si>
  <si>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</si>
  <si>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</si>
  <si>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</si>
  <si>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</si>
  <si>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</si>
  <si>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</si>
  <si>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</si>
  <si>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</si>
  <si>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</si>
  <si>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</si>
  <si>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</si>
  <si>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</si>
  <si>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</si>
  <si>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</si>
  <si>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</si>
  <si>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</si>
  <si>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</si>
  <si>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</si>
  <si>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</si>
  <si>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</si>
  <si>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</si>
  <si>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</si>
  <si>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</si>
  <si>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</si>
  <si>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</si>
  <si>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</si>
  <si>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</si>
  <si>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</si>
  <si>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</si>
  <si>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</si>
  <si>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</si>
  <si>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</si>
  <si>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</si>
  <si>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</si>
  <si>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</si>
  <si>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</si>
  <si>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</si>
  <si>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</si>
  <si>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</si>
  <si>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</si>
  <si>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</si>
  <si>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</si>
  <si>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</si>
  <si>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</si>
  <si>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</si>
  <si>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</si>
  <si>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</si>
  <si>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</si>
  <si>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</si>
  <si>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</si>
  <si>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</si>
  <si>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</si>
  <si>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</si>
  <si>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</si>
  <si>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</si>
  <si>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</si>
  <si>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</si>
  <si>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</si>
  <si>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</si>
  <si>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</si>
  <si>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</si>
  <si>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</si>
  <si>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</si>
  <si>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</si>
  <si>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</si>
  <si>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</si>
  <si>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</si>
  <si>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</si>
  <si>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</si>
  <si>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</si>
  <si>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</si>
  <si>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</si>
  <si>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</si>
  <si>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</si>
  <si>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</si>
  <si>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</si>
  <si>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</si>
  <si>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</si>
  <si>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</si>
  <si>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</si>
  <si>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</si>
  <si>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</si>
  <si>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</si>
  <si>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</si>
  <si>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</si>
  <si>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</si>
  <si>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</si>
  <si>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</si>
  <si>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</si>
  <si>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</si>
  <si>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</si>
  <si>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</si>
  <si>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</si>
  <si>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</si>
  <si>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</si>
  <si>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</si>
  <si>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</si>
  <si>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</si>
  <si>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</si>
  <si>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</si>
  <si>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</si>
  <si>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</si>
  <si>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</si>
  <si>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</si>
  <si>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</si>
  <si>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</si>
  <si>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</si>
  <si>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</si>
  <si>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</si>
  <si>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</si>
  <si>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</si>
  <si>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</si>
  <si>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</si>
  <si>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</si>
  <si>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</si>
  <si>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</si>
  <si>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</si>
  <si>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</si>
  <si>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</si>
  <si>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</si>
  <si>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</si>
  <si>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</si>
  <si>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</si>
  <si>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</si>
  <si>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</si>
  <si>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</si>
  <si>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</si>
  <si>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</si>
  <si>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</si>
  <si>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</si>
  <si>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</si>
  <si>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</si>
  <si>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</si>
  <si>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</si>
  <si>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</si>
  <si>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</si>
  <si>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</si>
  <si>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</si>
  <si>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</si>
  <si>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</si>
  <si>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</si>
  <si>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</si>
  <si>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</si>
  <si>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</si>
  <si>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</si>
  <si>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</si>
  <si>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</si>
  <si>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</si>
  <si>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</si>
  <si>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</si>
  <si>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</si>
  <si>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</si>
  <si>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</si>
  <si>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</si>
  <si>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</si>
  <si>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</si>
  <si>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</si>
  <si>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</si>
  <si>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</si>
  <si>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</si>
  <si>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</si>
  <si>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</si>
  <si>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</si>
  <si>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</si>
  <si>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</si>
  <si>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</si>
  <si>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</si>
  <si>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</si>
  <si>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</si>
  <si>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</si>
  <si>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</si>
  <si>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</si>
  <si>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</si>
  <si>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</si>
  <si>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</si>
  <si>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</si>
  <si>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</si>
  <si>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</si>
  <si>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</si>
  <si>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</si>
  <si>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</si>
  <si>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</si>
  <si>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</si>
  <si>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</si>
  <si>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</si>
  <si>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</si>
  <si>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</si>
  <si>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</si>
  <si>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</si>
  <si>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</si>
  <si>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</si>
  <si>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</si>
  <si>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</si>
  <si>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</si>
  <si>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</si>
  <si>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</si>
  <si>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</si>
  <si>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</si>
  <si>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</si>
  <si>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</si>
  <si>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</si>
  <si>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</si>
  <si>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</si>
  <si>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</si>
  <si>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</si>
  <si>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</si>
  <si>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</si>
  <si>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</si>
  <si>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</si>
  <si>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</si>
  <si>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</si>
  <si>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</si>
  <si>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</si>
  <si>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</si>
  <si>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</si>
  <si>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</si>
  <si>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</si>
  <si>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</si>
  <si>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</si>
  <si>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</si>
  <si>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</si>
  <si>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</si>
  <si>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</si>
  <si>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</si>
  <si>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</si>
  <si>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</si>
  <si>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</si>
  <si>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</si>
  <si>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</si>
  <si>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</si>
  <si>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</si>
  <si>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</si>
  <si>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</si>
  <si>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</si>
  <si>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</si>
  <si>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</si>
  <si>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</si>
  <si>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</si>
  <si>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</si>
  <si>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</si>
  <si>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</si>
  <si>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</si>
  <si>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</si>
  <si>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</si>
  <si>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</si>
  <si>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</si>
  <si>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</si>
  <si>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</si>
  <si>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</si>
  <si>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</si>
  <si>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</si>
  <si>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</si>
  <si>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</si>
  <si>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</si>
  <si>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</si>
  <si>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</si>
  <si>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</si>
  <si>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</si>
  <si>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</si>
  <si>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</si>
  <si>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</si>
  <si>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</si>
  <si>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</si>
  <si>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</si>
  <si>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</si>
  <si>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</si>
  <si>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</si>
  <si>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</si>
  <si>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</si>
  <si>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</si>
  <si>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</si>
  <si>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</si>
  <si>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</si>
  <si>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</si>
  <si>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</si>
  <si>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</si>
  <si>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</si>
  <si>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</si>
  <si>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</si>
  <si>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</si>
  <si>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</si>
  <si>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</si>
  <si>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</si>
  <si>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</si>
  <si>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</si>
  <si>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</si>
  <si>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</si>
  <si>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</si>
  <si>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</si>
  <si>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</si>
  <si>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</si>
  <si>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</si>
  <si>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</si>
  <si>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</si>
  <si>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</si>
  <si>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</si>
  <si>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</si>
  <si>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</si>
  <si>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</si>
  <si>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</si>
  <si>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</si>
  <si>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</si>
  <si>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</si>
  <si>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</si>
  <si>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</si>
  <si>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</si>
  <si>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</si>
  <si>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</si>
  <si>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</si>
  <si>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</si>
  <si>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</si>
  <si>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</si>
  <si>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</si>
  <si>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</si>
  <si>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</si>
  <si>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</si>
  <si>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</si>
  <si>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</si>
  <si>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</si>
  <si>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</si>
  <si>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</si>
  <si>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</si>
  <si>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</si>
  <si>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</si>
  <si>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</si>
  <si>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</si>
  <si>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</si>
  <si>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</si>
  <si>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</si>
  <si>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</si>
  <si>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</si>
  <si>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</si>
  <si>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</si>
  <si>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</si>
  <si>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</si>
  <si>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</si>
  <si>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</si>
  <si>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</si>
  <si>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</si>
  <si>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</si>
  <si>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</si>
  <si>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</si>
  <si>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</si>
  <si>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</si>
  <si>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</si>
  <si>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</si>
  <si>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</si>
  <si>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</si>
  <si>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</si>
  <si>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</si>
  <si>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</si>
  <si>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</si>
  <si>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</si>
  <si>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</si>
  <si>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</si>
  <si>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</si>
  <si>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</si>
  <si>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</si>
  <si>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</si>
  <si>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</si>
  <si>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</si>
  <si>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</si>
  <si>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</si>
  <si>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</si>
  <si>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</si>
  <si>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</si>
  <si>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</si>
  <si>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</si>
  <si>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</si>
  <si>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</si>
  <si>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</si>
  <si>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</si>
  <si>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</si>
  <si>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</si>
  <si>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</si>
  <si>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</si>
  <si>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</si>
  <si>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</si>
  <si>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</si>
  <si>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</si>
  <si>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</si>
  <si>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</si>
  <si>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</si>
  <si>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</si>
  <si>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</si>
  <si>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</si>
  <si>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</si>
  <si>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</si>
  <si>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</si>
  <si>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</si>
  <si>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</si>
  <si>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</si>
  <si>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</si>
  <si>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</si>
  <si>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</si>
  <si>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</si>
  <si>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</si>
  <si>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</si>
  <si>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</si>
  <si>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</si>
  <si>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</si>
  <si>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</si>
  <si>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</si>
  <si>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</si>
  <si>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</si>
  <si>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</si>
  <si>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</si>
  <si>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</si>
  <si>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</si>
  <si>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</si>
  <si>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</si>
  <si>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</si>
  <si>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</si>
  <si>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</si>
  <si>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</si>
  <si>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</si>
  <si>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</si>
  <si>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</si>
  <si>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</si>
  <si>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</si>
  <si>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</si>
  <si>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</si>
  <si>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</si>
  <si>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</si>
  <si>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</si>
  <si>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</si>
  <si>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</si>
  <si>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</si>
  <si>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</si>
  <si>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</si>
  <si>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</si>
  <si>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</si>
  <si>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</si>
  <si>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</si>
  <si>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</si>
  <si>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</si>
  <si>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</si>
  <si>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</si>
  <si>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</si>
  <si>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</si>
  <si>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</si>
  <si>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</si>
  <si>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</si>
  <si>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</si>
  <si>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</si>
  <si>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</si>
  <si>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</si>
  <si>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</si>
  <si>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</si>
  <si>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</si>
  <si>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</si>
  <si>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</si>
  <si>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</si>
  <si>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</si>
  <si>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</si>
  <si>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</si>
  <si>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</si>
  <si>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</si>
  <si>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</si>
  <si>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</si>
  <si>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</si>
  <si>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</si>
  <si>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</si>
  <si>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</si>
  <si>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</si>
  <si>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</si>
  <si>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</si>
  <si>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</si>
  <si>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</si>
  <si>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</si>
  <si>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</si>
  <si>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</si>
  <si>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</si>
  <si>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</si>
  <si>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</si>
  <si>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</si>
  <si>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</si>
  <si>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</si>
  <si>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</si>
  <si>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</si>
  <si>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</si>
  <si>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</si>
  <si>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</si>
  <si>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</si>
  <si>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</si>
  <si>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</si>
  <si>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</si>
  <si>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</si>
  <si>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</si>
  <si>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</si>
  <si>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</si>
  <si>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</si>
  <si>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</si>
  <si>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</si>
  <si>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</si>
  <si>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</si>
  <si>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</si>
  <si>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</si>
  <si>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</si>
  <si>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</si>
  <si>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</si>
  <si>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</si>
  <si>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</si>
  <si>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</si>
  <si>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</si>
  <si>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</si>
  <si>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</si>
  <si>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</si>
  <si>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</si>
  <si>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</si>
  <si>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</si>
  <si>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</si>
  <si>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</si>
  <si>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</si>
  <si>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</si>
  <si>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</si>
  <si>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</si>
  <si>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</si>
  <si>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</si>
  <si>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</si>
  <si>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</si>
  <si>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</si>
  <si>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</si>
  <si>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</si>
  <si>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</si>
  <si>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</si>
  <si>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</si>
  <si>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</si>
  <si>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</si>
  <si>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</si>
  <si>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</si>
  <si>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</si>
  <si>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</si>
  <si>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</si>
  <si>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</si>
  <si>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</si>
  <si>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</si>
  <si>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</si>
  <si>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</si>
  <si>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</si>
  <si>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</si>
  <si>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</si>
  <si>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</si>
  <si>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</si>
  <si>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</si>
  <si>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</si>
  <si>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</si>
  <si>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</si>
  <si>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</si>
  <si>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</si>
  <si>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</si>
  <si>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</si>
  <si>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</si>
  <si>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</si>
  <si>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</si>
  <si>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</si>
  <si>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</si>
  <si>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</si>
  <si>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</si>
  <si>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</si>
  <si>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</si>
  <si>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</si>
  <si>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</si>
  <si>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</si>
  <si>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</si>
  <si>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</si>
  <si>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</si>
  <si>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</si>
  <si>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</si>
  <si>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</si>
  <si>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</si>
  <si>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</si>
  <si>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</si>
  <si>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</si>
  <si>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</si>
  <si>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</si>
  <si>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</si>
  <si>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</si>
  <si>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</si>
  <si>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</si>
  <si>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</si>
  <si>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</si>
  <si>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</si>
  <si>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</si>
  <si>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</si>
  <si>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</si>
  <si>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</si>
  <si>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</si>
  <si>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</si>
  <si>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</si>
  <si>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</si>
  <si>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</si>
  <si>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</si>
  <si>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</si>
  <si>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</si>
  <si>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</si>
  <si>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</si>
  <si>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</si>
  <si>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</si>
  <si>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</si>
  <si>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</si>
  <si>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</si>
  <si>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</si>
  <si>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</si>
  <si>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</si>
  <si>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</si>
  <si>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</si>
  <si>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</si>
  <si>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</si>
  <si>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</si>
  <si>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</si>
  <si>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</si>
  <si>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</si>
  <si>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</si>
  <si>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</si>
  <si>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</si>
  <si>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</si>
  <si>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</si>
  <si>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</si>
  <si>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</si>
  <si>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</si>
  <si>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</si>
  <si>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</si>
  <si>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</si>
  <si>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</si>
  <si>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</si>
  <si>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</si>
  <si>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</si>
  <si>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</si>
  <si>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</si>
  <si>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</si>
  <si>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</si>
  <si>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</si>
  <si>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</si>
  <si>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</si>
  <si>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</si>
  <si>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</si>
  <si>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</si>
  <si>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</si>
  <si>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</si>
  <si>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</si>
  <si>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</si>
  <si>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</si>
  <si>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</si>
  <si>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</si>
  <si>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</si>
  <si>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</si>
  <si>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</si>
  <si>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</si>
  <si>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</si>
  <si>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</si>
  <si>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</si>
  <si>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</si>
  <si>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</si>
  <si>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</si>
  <si>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</si>
  <si>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</si>
  <si>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</si>
  <si>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</si>
  <si>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</si>
  <si>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</si>
  <si>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</si>
  <si>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</si>
  <si>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</si>
  <si>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</si>
  <si>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</si>
  <si>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</si>
  <si>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</si>
  <si>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</si>
  <si>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</si>
  <si>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</si>
  <si>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</si>
  <si>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</si>
  <si>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</si>
  <si>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</si>
  <si>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</si>
  <si>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</si>
  <si>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</si>
  <si>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</si>
  <si>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</si>
  <si>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</si>
  <si>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</si>
  <si>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</si>
  <si>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</si>
  <si>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</si>
  <si>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</si>
  <si>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</si>
  <si>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</si>
  <si>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</si>
  <si>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</si>
  <si>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</si>
  <si>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</si>
  <si>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</si>
  <si>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</si>
  <si>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</si>
  <si>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</si>
  <si>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</si>
  <si>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</si>
  <si>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</si>
  <si>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</si>
  <si>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</si>
  <si>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</si>
  <si>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</si>
  <si>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</si>
  <si>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</si>
  <si>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</si>
  <si>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</si>
  <si>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</si>
  <si>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</si>
  <si>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</si>
  <si>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</si>
  <si>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</si>
  <si>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</si>
  <si>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</si>
  <si>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</si>
  <si>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</si>
  <si>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</si>
  <si>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</si>
  <si>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</si>
  <si>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</si>
  <si>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</si>
  <si>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</si>
  <si>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</si>
  <si>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</si>
  <si>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</si>
  <si>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</si>
  <si>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</si>
  <si>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</si>
  <si>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</si>
  <si>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</si>
  <si>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</si>
  <si>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</si>
  <si>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</si>
  <si>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</si>
  <si>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</si>
  <si>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</si>
  <si>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</si>
  <si>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</si>
  <si>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</si>
  <si>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</si>
  <si>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</si>
  <si>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</si>
  <si>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</si>
  <si>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</si>
  <si>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</si>
  <si>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</si>
  <si>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</si>
  <si>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</si>
  <si>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</si>
  <si>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</si>
  <si>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</si>
  <si>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</si>
  <si>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</si>
  <si>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</si>
  <si>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</si>
  <si>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</si>
  <si>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</si>
  <si>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</si>
  <si>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</si>
  <si>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</si>
  <si>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</si>
  <si>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</si>
  <si>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</si>
  <si>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</si>
  <si>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</si>
  <si>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</si>
  <si>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</si>
  <si>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</si>
  <si>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</si>
  <si>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</si>
  <si>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</si>
  <si>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</si>
  <si>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</si>
  <si>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</si>
  <si>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</si>
  <si>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</si>
  <si>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</si>
  <si>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</si>
  <si>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</si>
  <si>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</si>
  <si>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</si>
  <si>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</si>
  <si>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</si>
  <si>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</si>
  <si>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</si>
  <si>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</si>
  <si>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</si>
  <si>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</si>
  <si>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</si>
  <si>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</si>
  <si>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</si>
  <si>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</si>
  <si>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</si>
  <si>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</si>
  <si>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</si>
  <si>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</si>
  <si>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</si>
  <si>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</si>
  <si>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</si>
  <si>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</si>
  <si>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</si>
  <si>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</si>
  <si>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</si>
  <si>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</si>
  <si>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</si>
  <si>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</si>
  <si>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</si>
  <si>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</si>
  <si>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</si>
  <si>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</si>
  <si>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</si>
  <si>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</si>
  <si>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</si>
  <si>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</si>
  <si>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</si>
  <si>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</si>
  <si>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</si>
  <si>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</si>
  <si>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</si>
  <si>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</si>
  <si>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</si>
  <si>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</si>
  <si>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</si>
  <si>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</si>
  <si>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</si>
  <si>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</si>
  <si>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</si>
  <si>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</si>
  <si>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</si>
  <si>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</si>
  <si>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</si>
  <si>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</si>
  <si>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</si>
  <si>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</si>
  <si>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</si>
  <si>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</si>
  <si>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</si>
  <si>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</si>
  <si>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</si>
  <si>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</si>
  <si>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</si>
  <si>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</si>
  <si>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</si>
  <si>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</si>
  <si>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</si>
  <si>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</si>
  <si>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</si>
  <si>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</si>
  <si>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</si>
  <si>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</si>
  <si>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</si>
  <si>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</si>
  <si>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</si>
  <si>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</si>
  <si>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</si>
  <si>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</si>
  <si>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</si>
  <si>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</si>
  <si>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</si>
  <si>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</si>
  <si>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</si>
  <si>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</si>
  <si>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</si>
  <si>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</si>
  <si>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</si>
  <si>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</si>
  <si>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</si>
  <si>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</si>
  <si>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</si>
  <si>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</si>
  <si>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</si>
  <si>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</si>
  <si>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</si>
  <si>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</si>
  <si>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</si>
  <si>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</si>
  <si>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</si>
  <si>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</si>
  <si>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</si>
  <si>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</si>
  <si>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</si>
  <si>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</si>
  <si>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</si>
  <si>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</si>
  <si>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</si>
  <si>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</si>
  <si>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</si>
  <si>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</si>
  <si>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</si>
  <si>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</si>
  <si>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</si>
  <si>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</si>
  <si>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</si>
  <si>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</si>
  <si>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</si>
  <si>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</si>
  <si>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</si>
  <si>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</si>
  <si>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</si>
  <si>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</si>
  <si>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</si>
  <si>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</si>
  <si>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</si>
  <si>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</si>
  <si>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</si>
  <si>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</si>
  <si>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</si>
  <si>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</si>
  <si>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</si>
  <si>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</si>
  <si>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</si>
  <si>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</si>
  <si>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</si>
  <si>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</si>
  <si>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</si>
  <si>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</si>
  <si>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</si>
  <si>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</si>
  <si>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</si>
  <si>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</si>
  <si>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</si>
  <si>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</si>
  <si>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</si>
  <si>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</si>
  <si>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</si>
  <si>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</si>
  <si>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</si>
  <si>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</si>
  <si>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</si>
  <si>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</si>
  <si>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</si>
  <si>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</si>
  <si>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</si>
  <si>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</si>
  <si>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</si>
  <si>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</si>
  <si>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</si>
  <si>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</si>
  <si>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</si>
  <si>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</si>
  <si>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</si>
  <si>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</si>
  <si>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</si>
  <si>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</si>
  <si>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</si>
  <si>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</si>
  <si>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</si>
  <si>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</si>
  <si>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</si>
  <si>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</si>
  <si>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</si>
  <si>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</si>
  <si>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</si>
  <si>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</si>
  <si>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</si>
  <si>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</si>
  <si>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</si>
  <si>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</si>
  <si>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</si>
  <si>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</si>
  <si>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</si>
  <si>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</si>
  <si>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</si>
  <si>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</si>
  <si>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</si>
  <si>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</si>
  <si>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</si>
  <si>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</si>
  <si>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</si>
  <si>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</si>
  <si>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</si>
  <si>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</si>
  <si>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</si>
  <si>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</si>
  <si>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</si>
  <si>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</si>
  <si>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</si>
  <si>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</si>
  <si>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</si>
  <si>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</si>
  <si>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</si>
  <si>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</si>
  <si>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</si>
  <si>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</si>
  <si>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</si>
  <si>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</si>
  <si>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</si>
  <si>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</si>
  <si>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</si>
  <si>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</si>
  <si>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</si>
  <si>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</si>
  <si>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</si>
  <si>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</si>
  <si>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</si>
  <si>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</si>
  <si>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</si>
  <si>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</si>
  <si>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</si>
  <si>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</si>
  <si>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</si>
  <si>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</si>
  <si>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</si>
  <si>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</si>
  <si>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</si>
  <si>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</si>
  <si>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</si>
  <si>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</si>
  <si>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</si>
  <si>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</si>
  <si>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</si>
  <si>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</si>
  <si>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</si>
  <si>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</si>
  <si>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</si>
  <si>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</si>
  <si>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</si>
  <si>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</si>
  <si>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</si>
  <si>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</si>
  <si>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</si>
  <si>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</si>
  <si>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</si>
  <si>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</si>
  <si>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</si>
  <si>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</si>
  <si>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</si>
  <si>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</si>
  <si>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</si>
  <si>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</si>
  <si>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</si>
  <si>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</si>
  <si>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</si>
  <si>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</si>
  <si>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</si>
  <si>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</si>
  <si>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</si>
  <si>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</si>
  <si>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</si>
  <si>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</si>
  <si>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</si>
  <si>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</si>
  <si>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</si>
  <si>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</si>
  <si>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</si>
  <si>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</si>
  <si>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</si>
  <si>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</si>
  <si>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</si>
  <si>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</si>
  <si>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</si>
  <si>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</si>
  <si>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</si>
  <si>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</si>
  <si>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</si>
  <si>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</si>
  <si>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</si>
  <si>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</si>
  <si>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</si>
  <si>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</si>
  <si>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</si>
  <si>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</si>
  <si>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</si>
  <si>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</si>
  <si>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</si>
  <si>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</si>
  <si>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</si>
  <si>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</si>
  <si>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</si>
  <si>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</si>
  <si>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</si>
  <si>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</si>
  <si>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</si>
  <si>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</si>
  <si>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</si>
  <si>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</si>
  <si>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</si>
  <si>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</si>
  <si>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</si>
  <si>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</si>
  <si>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</si>
  <si>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</si>
  <si>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</si>
  <si>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</si>
  <si>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</si>
  <si>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</si>
  <si>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</si>
  <si>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</si>
  <si>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</si>
  <si>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</si>
  <si>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</si>
  <si>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</si>
  <si>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</si>
  <si>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</si>
  <si>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</si>
  <si>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</si>
  <si>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</si>
  <si>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</si>
  <si>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</si>
  <si>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</si>
  <si>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</si>
  <si>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</si>
  <si>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</si>
  <si>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</si>
  <si>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</si>
  <si>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</si>
  <si>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</si>
  <si>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</si>
  <si>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</si>
  <si>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</si>
  <si>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</si>
  <si>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</si>
  <si>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</si>
  <si>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</si>
  <si>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</si>
  <si>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</si>
  <si>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</si>
  <si>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</si>
  <si>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</si>
  <si>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</si>
  <si>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</si>
  <si>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</si>
  <si>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</si>
  <si>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</si>
  <si>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</si>
  <si>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</si>
  <si>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</si>
  <si>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</si>
  <si>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</si>
  <si>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</si>
  <si>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</si>
  <si>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</si>
  <si>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</si>
  <si>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</si>
  <si>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</si>
  <si>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</si>
  <si>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</si>
  <si>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</si>
  <si>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</si>
  <si>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</si>
  <si>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</si>
  <si>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</si>
  <si>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</si>
  <si>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</si>
  <si>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</si>
  <si>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</si>
  <si>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</si>
  <si>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</si>
  <si>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</si>
  <si>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</si>
  <si>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</si>
  <si>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</si>
  <si>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</si>
  <si>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</si>
  <si>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</si>
  <si>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</si>
  <si>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</si>
  <si>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</si>
  <si>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</si>
  <si>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</si>
  <si>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</si>
  <si>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</si>
  <si>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</si>
  <si>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</si>
  <si>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</si>
  <si>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</si>
  <si>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</si>
  <si>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</si>
  <si>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</si>
  <si>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</si>
  <si>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</si>
  <si>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</si>
  <si>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</si>
  <si>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</si>
  <si>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</si>
  <si>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</si>
  <si>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</si>
  <si>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</si>
  <si>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</si>
  <si>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</si>
  <si>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</si>
  <si>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</si>
  <si>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</si>
  <si>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</si>
  <si>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</si>
  <si>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</si>
  <si>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</si>
  <si>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</si>
  <si>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</si>
  <si>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</si>
  <si>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</si>
  <si>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</si>
  <si>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</si>
  <si>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</si>
  <si>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</si>
  <si>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</si>
  <si>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</si>
  <si>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</si>
  <si>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</si>
  <si>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</si>
  <si>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</si>
  <si>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</si>
  <si>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</si>
  <si>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</si>
  <si>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</si>
  <si>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</si>
  <si>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</si>
  <si>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</si>
  <si>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</si>
  <si>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</si>
  <si>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</si>
  <si>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</si>
  <si>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</si>
  <si>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</si>
  <si>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</si>
  <si>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</si>
  <si>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</si>
  <si>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</si>
  <si>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</si>
  <si>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</si>
  <si>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</si>
  <si>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</si>
  <si>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</si>
  <si>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</si>
  <si>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</si>
  <si>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</si>
  <si>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</si>
  <si>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</si>
  <si>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</si>
  <si>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</si>
  <si>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</si>
  <si>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</si>
  <si>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</si>
  <si>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</si>
  <si>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</si>
  <si>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</si>
  <si>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</si>
  <si>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</si>
  <si>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</si>
  <si>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</si>
  <si>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</si>
  <si>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</si>
  <si>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</si>
  <si>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</si>
  <si>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</si>
  <si>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</si>
  <si>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</si>
  <si>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</si>
  <si>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</si>
  <si>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</si>
  <si>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</si>
  <si>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</si>
  <si>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</si>
  <si>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</si>
  <si>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</si>
  <si>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</si>
  <si>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</si>
  <si>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</si>
  <si>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</si>
  <si>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</si>
  <si>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</si>
  <si>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</si>
  <si>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</si>
  <si>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</si>
  <si>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</si>
  <si>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</si>
  <si>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</si>
  <si>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</si>
  <si>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</si>
  <si>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</si>
  <si>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</si>
  <si>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</si>
  <si>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</si>
  <si>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</si>
  <si>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</si>
  <si>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</si>
  <si>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</si>
  <si>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</si>
  <si>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</si>
  <si>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</si>
  <si>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</si>
  <si>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</si>
  <si>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</si>
  <si>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</si>
  <si>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</si>
  <si>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</si>
  <si>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</si>
  <si>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</si>
  <si>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</si>
  <si>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</si>
  <si>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</si>
  <si>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</si>
  <si>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</si>
  <si>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</si>
  <si>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</si>
  <si>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</si>
  <si>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</si>
  <si>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</si>
  <si>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</si>
  <si>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</si>
  <si>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</si>
  <si>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</si>
  <si>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</si>
  <si>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</si>
  <si>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</si>
  <si>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</si>
  <si>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</si>
  <si>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</si>
  <si>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</si>
  <si>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</si>
  <si>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</si>
  <si>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</si>
  <si>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</si>
  <si>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</si>
  <si>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</si>
  <si>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</si>
  <si>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</si>
  <si>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</si>
  <si>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</si>
  <si>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</si>
  <si>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</si>
  <si>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</si>
  <si>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</si>
  <si>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</si>
  <si>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</si>
  <si>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</si>
  <si>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</si>
  <si>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</si>
  <si>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</si>
  <si>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</si>
  <si>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</si>
  <si>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</si>
  <si>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</si>
  <si>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</si>
  <si>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</si>
  <si>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</si>
  <si>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</si>
  <si>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</si>
  <si>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</si>
  <si>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</si>
  <si>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</si>
  <si>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</si>
  <si>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</si>
  <si>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</si>
  <si>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</si>
  <si>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</si>
  <si>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</si>
  <si>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</si>
  <si>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</si>
  <si>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</si>
  <si>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</si>
  <si>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</si>
  <si>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</si>
  <si>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</si>
  <si>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</si>
  <si>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</si>
  <si>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</si>
  <si>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</si>
  <si>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</si>
  <si>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</si>
  <si>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</si>
  <si>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</si>
  <si>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</si>
  <si>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</si>
  <si>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</si>
  <si>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</si>
  <si>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</si>
  <si>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</si>
  <si>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</si>
  <si>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</si>
  <si>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</si>
  <si>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</si>
  <si>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</si>
  <si>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</si>
  <si>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</si>
  <si>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</si>
  <si>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</si>
  <si>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</si>
  <si>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</si>
  <si>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</si>
  <si>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</si>
  <si>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</si>
  <si>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</si>
  <si>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</si>
  <si>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</si>
  <si>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</si>
  <si>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</si>
  <si>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</si>
  <si>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</si>
  <si>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</si>
  <si>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</si>
  <si>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</si>
  <si>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</si>
  <si>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</si>
  <si>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</si>
  <si>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</si>
  <si>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</si>
  <si>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</si>
  <si>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</si>
  <si>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</si>
  <si>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</si>
  <si>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</si>
  <si>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</si>
  <si>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</si>
  <si>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</si>
  <si>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</si>
  <si>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</si>
  <si>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</si>
  <si>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</si>
  <si>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</si>
  <si>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</si>
  <si>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</si>
  <si>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</si>
  <si>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</si>
  <si>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</si>
  <si>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</si>
  <si>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</si>
  <si>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</si>
  <si>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</si>
  <si>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</si>
  <si>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</si>
  <si>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</si>
  <si>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</si>
  <si>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</si>
  <si>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</si>
  <si>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</si>
  <si>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</si>
  <si>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</si>
  <si>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</si>
  <si>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</si>
  <si>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</si>
  <si>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</si>
  <si>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</si>
  <si>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</si>
  <si>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</si>
  <si>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</si>
  <si>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</si>
  <si>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</si>
  <si>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</si>
  <si>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</si>
  <si>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</si>
  <si>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</si>
  <si>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</si>
  <si>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</si>
  <si>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</si>
  <si>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</si>
  <si>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</si>
  <si>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</si>
  <si>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</si>
  <si>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</si>
  <si>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</si>
  <si>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</si>
  <si>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</si>
  <si>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</si>
  <si>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</si>
  <si>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</si>
  <si>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</si>
  <si>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</si>
  <si>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</si>
  <si>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</si>
  <si>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</si>
  <si>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</si>
  <si>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</si>
  <si>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</si>
  <si>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</si>
  <si>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</si>
  <si>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</si>
  <si>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</si>
  <si>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</si>
  <si>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</si>
  <si>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</si>
  <si>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</si>
  <si>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</si>
  <si>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</si>
  <si>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</si>
  <si>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</si>
  <si>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</si>
  <si>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</si>
  <si>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</si>
  <si>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</si>
  <si>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</si>
  <si>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</si>
  <si>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</si>
  <si>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</si>
  <si>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</si>
  <si>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</si>
  <si>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</si>
  <si>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</si>
  <si>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</si>
  <si>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</si>
  <si>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</si>
  <si>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</si>
  <si>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</si>
  <si>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</si>
  <si>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</si>
  <si>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</si>
  <si>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</si>
  <si>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</si>
  <si>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</si>
  <si>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</si>
  <si>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</si>
  <si>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</si>
  <si>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</si>
  <si>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</si>
  <si>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</si>
  <si>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</si>
  <si>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</si>
  <si>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</si>
  <si>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</si>
  <si>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</si>
  <si>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</si>
  <si>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</si>
  <si>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</si>
  <si>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</si>
  <si>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</si>
  <si>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</si>
  <si>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</si>
  <si>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</si>
  <si>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</si>
  <si>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</si>
  <si>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</si>
  <si>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</si>
  <si>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</si>
  <si>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</si>
  <si>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</si>
  <si>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</si>
  <si>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</si>
  <si>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</si>
  <si>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</si>
  <si>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</si>
  <si>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</si>
  <si>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</si>
  <si>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</si>
  <si>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</si>
  <si>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</si>
  <si>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</si>
  <si>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</si>
  <si>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</si>
  <si>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</si>
  <si>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</si>
  <si>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</si>
  <si>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</si>
  <si>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</si>
  <si>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</si>
  <si>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</si>
  <si>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</si>
  <si>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</si>
  <si>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</si>
  <si>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</si>
  <si>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</si>
  <si>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</si>
  <si>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</si>
  <si>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</si>
  <si>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</si>
  <si>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</si>
  <si>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</si>
  <si>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</si>
  <si>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</si>
  <si>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</si>
  <si>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</si>
  <si>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</si>
  <si>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</si>
  <si>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</si>
  <si>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</si>
  <si>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</si>
  <si>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</si>
  <si>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</si>
  <si>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</si>
  <si>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</si>
  <si>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</si>
  <si>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</si>
  <si>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</si>
  <si>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</si>
  <si>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</si>
  <si>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</si>
  <si>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</si>
  <si>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</si>
  <si>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</si>
  <si>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</si>
  <si>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</si>
  <si>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</si>
  <si>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</si>
  <si>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</si>
  <si>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</si>
  <si>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</si>
  <si>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</si>
  <si>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</si>
  <si>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</si>
  <si>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</si>
  <si>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</si>
  <si>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</si>
  <si>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</si>
  <si>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</si>
  <si>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</si>
  <si>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</si>
  <si>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</si>
  <si>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</si>
  <si>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</si>
  <si>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</si>
  <si>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</si>
  <si>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</si>
  <si>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</si>
  <si>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</si>
  <si>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</si>
  <si>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</si>
  <si>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</si>
  <si>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</si>
  <si>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</si>
  <si>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</si>
  <si>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</si>
  <si>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</si>
  <si>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</si>
  <si>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</si>
  <si>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</si>
  <si>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</si>
  <si>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</si>
  <si>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</si>
  <si>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</si>
  <si>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</si>
  <si>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</si>
  <si>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</si>
  <si>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</si>
  <si>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</si>
  <si>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</si>
  <si>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</si>
  <si>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</si>
  <si>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</si>
  <si>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</si>
  <si>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</si>
  <si>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</si>
  <si>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</si>
  <si>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</si>
  <si>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</si>
  <si>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</si>
  <si>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</si>
  <si>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</si>
  <si>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</si>
  <si>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</si>
  <si>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</si>
  <si>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</si>
  <si>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</si>
  <si>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</si>
  <si>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</si>
  <si>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</si>
  <si>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</si>
  <si>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</si>
  <si>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</si>
  <si>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</si>
  <si>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</si>
  <si>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</si>
  <si>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</si>
  <si>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</si>
  <si>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</si>
  <si>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</si>
  <si>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</si>
  <si>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</si>
  <si>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</si>
  <si>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</si>
  <si>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</si>
  <si>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</si>
  <si>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</si>
  <si>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</si>
  <si>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</si>
  <si>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</si>
  <si>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</si>
  <si>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</si>
  <si>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</si>
  <si>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</si>
  <si>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</si>
  <si>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</si>
  <si>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</si>
  <si>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</si>
  <si>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</si>
  <si>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</si>
  <si>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</si>
  <si>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</si>
  <si>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</si>
  <si>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</si>
  <si>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</si>
  <si>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</si>
  <si>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</si>
  <si>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</si>
  <si>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</si>
  <si>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</si>
  <si>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</si>
  <si>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</si>
  <si>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</si>
  <si>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</si>
  <si>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</si>
  <si>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</si>
  <si>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</si>
  <si>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</si>
  <si>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</si>
  <si>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</si>
  <si>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</si>
  <si>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</si>
  <si>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</si>
  <si>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</si>
  <si>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</si>
  <si>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</si>
  <si>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</si>
  <si>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</si>
  <si>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</si>
  <si>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</si>
  <si>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</si>
  <si>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</si>
  <si>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</si>
  <si>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</si>
  <si>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</si>
  <si>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</si>
  <si>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</si>
  <si>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</si>
  <si>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</si>
  <si>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</si>
  <si>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</si>
  <si>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</si>
  <si>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</si>
  <si>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</si>
  <si>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</si>
  <si>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</si>
  <si>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</si>
  <si>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</si>
  <si>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</si>
  <si>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</si>
  <si>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</si>
  <si>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</si>
  <si>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</si>
  <si>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</si>
  <si>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</si>
  <si>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</si>
  <si>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</si>
  <si>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</si>
  <si>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</si>
  <si>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</si>
  <si>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</si>
  <si>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</si>
  <si>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</si>
  <si>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</si>
  <si>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</si>
  <si>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</si>
  <si>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</si>
  <si>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</si>
  <si>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</si>
  <si>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</si>
  <si>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</si>
  <si>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</si>
  <si>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</si>
  <si>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</si>
  <si>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</si>
  <si>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</si>
  <si>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</si>
  <si>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</si>
  <si>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</si>
  <si>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</si>
  <si>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</si>
  <si>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</si>
  <si>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</si>
  <si>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</si>
  <si>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</si>
  <si>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</si>
  <si>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</si>
  <si>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</si>
  <si>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</si>
  <si>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</si>
  <si>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</si>
  <si>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</si>
  <si>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</si>
  <si>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</si>
  <si>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</si>
  <si>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</si>
  <si>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</si>
  <si>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</si>
  <si>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</si>
  <si>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</si>
  <si>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</si>
  <si>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</si>
  <si>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</si>
  <si>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</si>
  <si>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</si>
  <si>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</si>
  <si>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</si>
  <si>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</si>
  <si>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</si>
  <si>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</si>
  <si>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</si>
  <si>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</si>
  <si>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</si>
  <si>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</si>
  <si>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</si>
  <si>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</si>
  <si>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</si>
  <si>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</si>
  <si>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</si>
  <si>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</si>
  <si>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</si>
  <si>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</si>
  <si>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</si>
  <si>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</si>
  <si>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</si>
  <si>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</si>
  <si>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</si>
  <si>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</si>
  <si>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</si>
  <si>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</si>
  <si>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</si>
  <si>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</si>
  <si>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</si>
  <si>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</si>
  <si>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</si>
  <si>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</si>
  <si>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</si>
  <si>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</si>
  <si>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</si>
  <si>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</si>
  <si>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</si>
  <si>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</si>
  <si>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</si>
  <si>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</si>
  <si>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</si>
  <si>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</si>
  <si>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</si>
  <si>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</si>
  <si>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</si>
  <si>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</si>
  <si>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</si>
  <si>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</si>
  <si>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</si>
  <si>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</si>
  <si>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</si>
  <si>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</si>
  <si>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</si>
  <si>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</si>
  <si>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</si>
  <si>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</si>
  <si>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</si>
  <si>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</si>
  <si>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</si>
  <si>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</si>
  <si>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</si>
  <si>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</si>
  <si>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</si>
  <si>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</si>
  <si>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</si>
  <si>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</si>
  <si>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</si>
  <si>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</si>
  <si>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</si>
  <si>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</si>
  <si>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</si>
  <si>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</si>
  <si>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</si>
  <si>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</si>
  <si>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</si>
  <si>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</si>
  <si>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</si>
  <si>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</si>
  <si>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</si>
  <si>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</si>
  <si>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</si>
  <si>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</si>
  <si>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</si>
  <si>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</si>
  <si>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</si>
  <si>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</si>
  <si>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</si>
  <si>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</si>
  <si>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</si>
  <si>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</si>
  <si>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</si>
  <si>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</si>
  <si>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</si>
  <si>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</si>
  <si>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</si>
  <si>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</si>
  <si>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</si>
  <si>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</si>
  <si>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</si>
  <si>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</si>
  <si>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</si>
  <si>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</si>
  <si>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</si>
  <si>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</si>
  <si>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</si>
  <si>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</si>
  <si>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</si>
  <si>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</si>
  <si>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</si>
  <si>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</si>
  <si>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</si>
  <si>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</si>
  <si>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</si>
  <si>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</si>
  <si>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</si>
  <si>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</si>
  <si>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</si>
  <si>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</si>
  <si>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</si>
  <si>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</si>
  <si>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</si>
  <si>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</si>
  <si>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</si>
  <si>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</si>
  <si>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</si>
  <si>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</si>
  <si>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</si>
  <si>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</si>
  <si>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</si>
  <si>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</si>
  <si>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</si>
  <si>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</si>
  <si>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</si>
  <si>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</si>
  <si>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</si>
  <si>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</si>
  <si>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</si>
  <si>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</si>
  <si>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</si>
  <si>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</si>
  <si>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</si>
  <si>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</si>
  <si>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</si>
  <si>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</si>
  <si>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</si>
  <si>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</si>
  <si>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</si>
  <si>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</si>
  <si>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</si>
  <si>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</si>
  <si>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</si>
  <si>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</si>
  <si>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</si>
  <si>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</si>
  <si>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</si>
  <si>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</si>
  <si>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</si>
  <si>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</si>
  <si>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</si>
  <si>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</si>
  <si>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</si>
  <si>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</si>
  <si>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</si>
  <si>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</si>
  <si>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</si>
  <si>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</si>
  <si>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</si>
  <si>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</si>
  <si>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</si>
  <si>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</si>
  <si>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</si>
  <si>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</si>
  <si>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</si>
  <si>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</si>
  <si>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</si>
  <si>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</si>
  <si>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</si>
  <si>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</si>
  <si>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</si>
  <si>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</si>
  <si>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</si>
  <si>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</si>
  <si>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</si>
  <si>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</si>
  <si>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</si>
  <si>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</si>
  <si>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</si>
  <si>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</si>
  <si>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</si>
  <si>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</si>
  <si>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</si>
  <si>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</si>
  <si>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</si>
  <si>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</si>
  <si>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</si>
  <si>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</si>
  <si>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</si>
  <si>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</si>
  <si>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</si>
  <si>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</si>
  <si>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</si>
  <si>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</si>
  <si>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</si>
  <si>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</si>
  <si>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</si>
  <si>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</si>
  <si>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</si>
  <si>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</si>
  <si>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</si>
  <si>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</si>
  <si>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</si>
  <si>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</si>
  <si>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</si>
  <si>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</si>
  <si>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</si>
  <si>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</si>
  <si>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</si>
  <si>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</si>
  <si>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</si>
  <si>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</si>
  <si>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</si>
  <si>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</si>
  <si>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</si>
  <si>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</si>
  <si>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</si>
  <si>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</si>
  <si>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</si>
  <si>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</si>
  <si>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</si>
  <si>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</si>
  <si>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</si>
  <si>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</si>
  <si>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</si>
  <si>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</si>
  <si>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</si>
  <si>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</si>
  <si>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</si>
  <si>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</si>
  <si>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</si>
  <si>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</si>
  <si>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</si>
  <si>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</si>
  <si>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</si>
  <si>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</si>
  <si>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</si>
  <si>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</si>
  <si>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</si>
  <si>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</si>
  <si>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</si>
  <si>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</si>
  <si>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</si>
  <si>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</si>
  <si>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</si>
  <si>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</si>
  <si>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</si>
  <si>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</si>
  <si>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</si>
  <si>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</si>
  <si>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</si>
  <si>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</si>
  <si>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</si>
  <si>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</si>
  <si>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</si>
  <si>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</si>
  <si>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</si>
  <si>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</si>
  <si>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</si>
  <si>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</si>
  <si>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</si>
  <si>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</si>
  <si>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</si>
  <si>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</si>
  <si>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</si>
  <si>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</si>
  <si>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</si>
  <si>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</si>
  <si>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</si>
  <si>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</si>
  <si>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</si>
  <si>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</si>
  <si>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</si>
  <si>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</si>
  <si>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</si>
  <si>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</si>
  <si>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</si>
  <si>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</si>
  <si>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</si>
  <si>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</si>
  <si>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</si>
  <si>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</si>
  <si>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</si>
  <si>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</si>
  <si>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</si>
  <si>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</si>
  <si>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</si>
  <si>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</si>
  <si>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</si>
  <si>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</si>
  <si>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</si>
  <si>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</si>
  <si>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</si>
  <si>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</si>
  <si>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</si>
  <si>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</si>
  <si>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</si>
  <si>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</si>
  <si>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</si>
  <si>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</si>
  <si>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</si>
  <si>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</si>
  <si>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</si>
  <si>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</si>
  <si>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</si>
  <si>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</si>
  <si>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</si>
  <si>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</si>
  <si>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</si>
  <si>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</si>
  <si>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</si>
  <si>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</si>
  <si>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</si>
  <si>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</si>
  <si>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</si>
  <si>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</si>
  <si>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</si>
  <si>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</si>
  <si>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</si>
  <si>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</si>
  <si>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</si>
  <si>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</si>
  <si>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</si>
  <si>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</si>
  <si>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</si>
  <si>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</si>
  <si>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</si>
  <si>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</si>
  <si>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</si>
  <si>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</si>
  <si>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</si>
  <si>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</si>
  <si>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</si>
  <si>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</si>
  <si>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</si>
  <si>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</si>
  <si>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</si>
  <si>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</si>
  <si>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</si>
  <si>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</si>
  <si>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</si>
  <si>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</si>
  <si>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</si>
  <si>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</si>
  <si>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</si>
  <si>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</si>
  <si>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</si>
  <si>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</si>
  <si>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</si>
  <si>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</si>
  <si>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</si>
  <si>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</si>
  <si>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</si>
  <si>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</si>
  <si>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</si>
  <si>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</si>
  <si>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</si>
  <si>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</si>
  <si>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</si>
  <si>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</si>
  <si>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</si>
  <si>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</si>
  <si>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</si>
  <si>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</si>
  <si>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</si>
  <si>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</si>
  <si>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</si>
  <si>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</si>
  <si>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</si>
  <si>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</si>
  <si>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</si>
  <si>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</si>
  <si>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</si>
  <si>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</si>
  <si>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</si>
  <si>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</si>
  <si>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</si>
  <si>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</si>
  <si>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</si>
  <si>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</si>
  <si>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</si>
  <si>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</si>
  <si>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</si>
  <si>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</si>
  <si>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</si>
  <si>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</si>
  <si>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</si>
  <si>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</si>
  <si>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</si>
  <si>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</si>
  <si>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</si>
  <si>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</si>
  <si>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</si>
  <si>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</si>
  <si>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</si>
  <si>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</si>
  <si>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</si>
  <si>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</si>
  <si>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</si>
  <si>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</si>
  <si>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</si>
  <si>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</si>
  <si>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</si>
  <si>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</si>
  <si>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</si>
  <si>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</si>
  <si>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</si>
  <si>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</si>
  <si>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</si>
  <si>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</si>
  <si>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</si>
  <si>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</si>
  <si>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</si>
  <si>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</si>
  <si>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</si>
  <si>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</si>
  <si>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</si>
  <si>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</si>
  <si>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</si>
  <si>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</si>
  <si>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</si>
  <si>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</si>
  <si>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</si>
  <si>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</si>
  <si>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</si>
  <si>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</si>
  <si>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</si>
  <si>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</si>
  <si>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</si>
  <si>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</si>
  <si>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</si>
  <si>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</si>
  <si>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</si>
  <si>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</si>
  <si>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</si>
  <si>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</si>
  <si>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</si>
  <si>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</si>
  <si>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</si>
  <si>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</si>
  <si>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</si>
  <si>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</si>
  <si>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</si>
  <si>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</si>
  <si>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</si>
  <si>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</si>
  <si>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</si>
  <si>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</si>
  <si>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</si>
  <si>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</si>
  <si>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</si>
  <si>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</si>
  <si>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</si>
  <si>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</si>
  <si>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</si>
  <si>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</si>
  <si>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</si>
  <si>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</si>
  <si>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</si>
  <si>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</si>
  <si>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</si>
  <si>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</si>
  <si>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</si>
  <si>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</si>
  <si>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</si>
  <si>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</si>
  <si>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</si>
  <si>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</si>
  <si>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</si>
  <si>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</si>
  <si>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</si>
  <si>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</si>
  <si>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</si>
  <si>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</si>
  <si>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</si>
  <si>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</si>
  <si>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</si>
  <si>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</si>
  <si>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</si>
  <si>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</si>
  <si>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</si>
  <si>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</si>
  <si>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</si>
  <si>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</si>
  <si>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</si>
  <si>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</si>
  <si>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</si>
  <si>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</si>
  <si>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</si>
  <si>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</si>
  <si>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</si>
  <si>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</si>
  <si>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</si>
  <si>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</si>
  <si>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</si>
  <si>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</si>
  <si>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</si>
  <si>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</si>
  <si>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</si>
  <si>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</si>
  <si>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</si>
  <si>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</si>
  <si>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</si>
  <si>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</si>
  <si>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</si>
  <si>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</si>
  <si>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</si>
  <si>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</si>
  <si>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</si>
  <si>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</si>
  <si>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</si>
  <si>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</si>
  <si>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</si>
  <si>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</si>
  <si>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</si>
  <si>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</si>
  <si>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</si>
  <si>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</si>
  <si>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</si>
  <si>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</si>
  <si>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</si>
  <si>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</si>
  <si>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</si>
  <si>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</si>
  <si>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</si>
  <si>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</si>
  <si>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</si>
  <si>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</si>
  <si>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</si>
  <si>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</si>
  <si>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</si>
  <si>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</si>
  <si>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</si>
  <si>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</si>
  <si>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</si>
  <si>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</si>
  <si>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</si>
  <si>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</si>
  <si>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</si>
  <si>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</si>
  <si>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</si>
  <si>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</si>
  <si>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</si>
  <si>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</si>
  <si>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</si>
  <si>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</si>
  <si>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</si>
  <si>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</si>
  <si>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</si>
  <si>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</si>
  <si>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</si>
  <si>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</si>
  <si>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</si>
  <si>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</si>
  <si>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</si>
  <si>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</si>
  <si>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</si>
  <si>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</si>
  <si>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</si>
  <si>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</si>
  <si>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</si>
  <si>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</si>
  <si>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</si>
  <si>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</si>
  <si>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</si>
  <si>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</si>
  <si>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</si>
  <si>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</si>
  <si>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</si>
  <si>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</si>
  <si>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</si>
  <si>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</si>
  <si>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</si>
  <si>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</si>
  <si>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</si>
  <si>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</si>
  <si>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</si>
  <si>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</si>
  <si>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</si>
  <si>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</si>
  <si>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</si>
  <si>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</si>
  <si>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</si>
  <si>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</si>
  <si>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</si>
  <si>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</si>
  <si>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</si>
  <si>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</si>
  <si>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</si>
  <si>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</si>
  <si>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</si>
  <si>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</si>
  <si>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</si>
  <si>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</si>
  <si>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</si>
  <si>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</si>
  <si>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</si>
  <si>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</si>
  <si>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</si>
  <si>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</si>
  <si>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</si>
  <si>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</si>
  <si>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</si>
  <si>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</si>
  <si>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</si>
  <si>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</si>
  <si>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</si>
  <si>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</si>
  <si>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</si>
  <si>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</si>
  <si>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</si>
  <si>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</si>
  <si>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</si>
  <si>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</si>
  <si>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</si>
  <si>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</si>
  <si>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</si>
  <si>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</si>
  <si>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</si>
  <si>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</si>
  <si>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</si>
  <si>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</si>
  <si>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</si>
  <si>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</si>
  <si>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</si>
  <si>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</si>
  <si>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</si>
  <si>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</si>
  <si>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</si>
  <si>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</si>
  <si>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</si>
  <si>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</si>
  <si>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</si>
  <si>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</si>
  <si>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</si>
  <si>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</si>
  <si>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</si>
  <si>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</si>
  <si>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</si>
  <si>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</si>
  <si>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</si>
  <si>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</si>
  <si>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</si>
  <si>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</si>
  <si>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</si>
  <si>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</si>
  <si>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</si>
  <si>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</si>
  <si>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</si>
  <si>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</si>
  <si>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</si>
  <si>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</si>
  <si>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</si>
  <si>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</si>
  <si>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</si>
  <si>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</si>
  <si>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</si>
  <si>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</si>
  <si>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</si>
  <si>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</si>
  <si>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</si>
  <si>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</si>
  <si>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</si>
  <si>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</si>
  <si>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</si>
  <si>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</si>
  <si>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</si>
  <si>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</si>
  <si>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</si>
  <si>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</si>
  <si>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</si>
  <si>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</si>
  <si>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</si>
  <si>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</si>
  <si>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</si>
  <si>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</si>
  <si>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</si>
  <si>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</si>
  <si>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</si>
  <si>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</si>
  <si>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</si>
  <si>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</si>
  <si>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</si>
  <si>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</si>
  <si>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</si>
  <si>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</si>
  <si>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</si>
  <si>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</si>
  <si>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</si>
  <si>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</si>
  <si>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</si>
  <si>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</si>
  <si>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</si>
  <si>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</si>
  <si>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</si>
  <si>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</si>
  <si>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</si>
  <si>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</si>
  <si>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</si>
  <si>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</si>
  <si>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</si>
  <si>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</si>
  <si>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</si>
  <si>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</si>
  <si>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</si>
  <si>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</si>
  <si>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</si>
  <si>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</si>
  <si>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</si>
  <si>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</si>
  <si>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</si>
  <si>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</si>
  <si>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</si>
  <si>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</si>
  <si>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</si>
  <si>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</si>
  <si>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</si>
  <si>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</si>
  <si>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</si>
  <si>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</si>
  <si>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</si>
  <si>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</si>
  <si>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</si>
  <si>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</si>
  <si>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</si>
  <si>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</si>
  <si>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</si>
  <si>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</si>
  <si>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</si>
  <si>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</si>
  <si>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</si>
  <si>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</si>
  <si>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</si>
  <si>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</si>
  <si>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</si>
  <si>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</si>
  <si>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</si>
  <si>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</si>
  <si>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</si>
  <si>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</si>
  <si>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</si>
  <si>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</si>
  <si>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</si>
  <si>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</si>
  <si>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</si>
  <si>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</si>
  <si>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</si>
  <si>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</si>
  <si>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</si>
  <si>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</si>
  <si>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</si>
  <si>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</si>
  <si>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</si>
  <si>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</si>
  <si>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</si>
  <si>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</si>
  <si>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</si>
  <si>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</si>
  <si>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</si>
  <si>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</si>
  <si>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</si>
  <si>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</si>
  <si>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</si>
  <si>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</si>
  <si>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</si>
  <si>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</si>
  <si>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</si>
  <si>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</si>
  <si>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</si>
  <si>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</si>
  <si>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</si>
  <si>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</si>
  <si>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</si>
  <si>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</si>
  <si>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</si>
  <si>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</si>
  <si>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</si>
  <si>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</si>
  <si>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</si>
  <si>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</si>
  <si>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</si>
  <si>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</si>
  <si>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</si>
  <si>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</si>
  <si>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</si>
  <si>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</si>
  <si>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</si>
  <si>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</si>
  <si>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</si>
  <si>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</si>
  <si>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</si>
  <si>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</si>
  <si>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</si>
  <si>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</si>
  <si>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</si>
  <si>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</si>
  <si>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</si>
  <si>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</si>
  <si>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</si>
  <si>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</si>
  <si>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</si>
  <si>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</si>
  <si>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</si>
  <si>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</si>
  <si>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</si>
  <si>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</si>
  <si>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</si>
  <si>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</si>
  <si>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</si>
  <si>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</si>
  <si>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</si>
  <si>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</si>
  <si>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</si>
  <si>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</si>
  <si>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</si>
  <si>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</si>
  <si>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</si>
  <si>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</si>
  <si>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</si>
  <si>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</si>
  <si>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</si>
  <si>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</si>
  <si>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</si>
  <si>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</si>
  <si>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</si>
  <si>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</si>
  <si>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</si>
  <si>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</si>
  <si>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</si>
  <si>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</si>
  <si>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</si>
  <si>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</si>
  <si>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</si>
  <si>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</si>
  <si>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</si>
  <si>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</si>
  <si>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</si>
  <si>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</si>
  <si>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</si>
  <si>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</si>
  <si>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</si>
  <si>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</si>
  <si>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</si>
  <si>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</si>
  <si>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</si>
  <si>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</si>
  <si>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</si>
  <si>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</si>
  <si>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</si>
  <si>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</si>
  <si>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</si>
  <si>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</si>
  <si>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</si>
  <si>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</si>
  <si>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</si>
  <si>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</si>
  <si>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</si>
  <si>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</si>
  <si>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</si>
  <si>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</si>
  <si>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</si>
  <si>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</si>
  <si>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</si>
  <si>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</si>
  <si>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</si>
  <si>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</si>
  <si>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</si>
  <si>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</si>
  <si>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</si>
  <si>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</si>
  <si>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</si>
  <si>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</si>
  <si>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</si>
  <si>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</si>
  <si>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</si>
  <si>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</si>
  <si>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</si>
  <si>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</si>
  <si>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</si>
  <si>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</si>
  <si>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</si>
  <si>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</si>
  <si>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</si>
  <si>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</si>
  <si>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</si>
  <si>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</si>
  <si>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</si>
  <si>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</si>
  <si>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</si>
  <si>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</si>
  <si>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</si>
  <si>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</si>
  <si>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</si>
  <si>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</si>
  <si>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</si>
  <si>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</si>
  <si>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</si>
  <si>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</si>
  <si>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</si>
  <si>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</si>
  <si>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</si>
  <si>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</si>
  <si>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</si>
  <si>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</si>
  <si>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</si>
  <si>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</si>
  <si>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</si>
  <si>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</si>
  <si>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</si>
  <si>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</si>
  <si>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</si>
  <si>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</si>
  <si>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</si>
  <si>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</si>
  <si>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</si>
  <si>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</si>
  <si>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</si>
  <si>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</si>
  <si>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</si>
  <si>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</si>
  <si>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</si>
  <si>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</si>
  <si>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</si>
  <si>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</si>
  <si>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</si>
  <si>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</si>
  <si>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</si>
  <si>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</si>
  <si>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</si>
  <si>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</si>
  <si>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</si>
  <si>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</si>
  <si>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</si>
  <si>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</si>
  <si>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</si>
  <si>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</si>
  <si>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</si>
  <si>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</si>
  <si>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</si>
  <si>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</si>
  <si>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</si>
  <si>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</si>
  <si>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</si>
  <si>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</si>
  <si>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</si>
  <si>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</si>
  <si>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</si>
  <si>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</si>
  <si>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</si>
  <si>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</si>
  <si>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</si>
  <si>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</si>
  <si>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</si>
  <si>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</si>
  <si>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</si>
  <si>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</si>
  <si>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</si>
  <si>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</si>
  <si>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</si>
  <si>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</si>
  <si>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</si>
  <si>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</si>
  <si>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</si>
  <si>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</si>
  <si>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</si>
  <si>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</si>
  <si>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</si>
  <si>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</si>
  <si>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</si>
  <si>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</si>
  <si>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</si>
  <si>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</si>
  <si>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</si>
  <si>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</si>
  <si>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</si>
  <si>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</si>
  <si>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</si>
  <si>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</si>
  <si>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</si>
  <si>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</si>
  <si>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</si>
  <si>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</si>
  <si>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</si>
  <si>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</si>
  <si>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</si>
  <si>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</si>
  <si>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</si>
  <si>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</si>
  <si>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</si>
  <si>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</si>
  <si>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</si>
  <si>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</si>
  <si>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</si>
  <si>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</si>
  <si>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</si>
  <si>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</si>
  <si>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</si>
  <si>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</si>
  <si>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</si>
  <si>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</si>
  <si>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</si>
  <si>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</si>
  <si>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</si>
  <si>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</si>
  <si>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</si>
  <si>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</si>
  <si>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</si>
  <si>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</si>
  <si>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</si>
  <si>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</si>
  <si>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</si>
  <si>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</si>
  <si>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</si>
  <si>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</si>
  <si>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</si>
  <si>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</si>
  <si>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</si>
  <si>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</si>
  <si>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</si>
  <si>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</si>
  <si>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</si>
  <si>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</si>
  <si>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</si>
  <si>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</si>
  <si>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</si>
  <si>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</si>
  <si>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</si>
  <si>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</si>
  <si>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</si>
  <si>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</si>
  <si>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</si>
  <si>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</si>
  <si>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</si>
  <si>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</si>
  <si>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</si>
  <si>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</si>
  <si>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</si>
  <si>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</si>
  <si>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</si>
  <si>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</si>
  <si>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</si>
  <si>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</si>
  <si>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</si>
  <si>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</si>
  <si>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</si>
  <si>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</si>
  <si>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</si>
  <si>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</si>
  <si>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</si>
  <si>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</si>
  <si>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</si>
  <si>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</si>
  <si>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</si>
  <si>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</si>
  <si>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</si>
  <si>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</si>
  <si>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</si>
  <si>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</si>
  <si>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</si>
  <si>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</si>
  <si>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</si>
  <si>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</si>
  <si>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</si>
  <si>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</si>
  <si>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</si>
  <si>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</si>
  <si>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</si>
  <si>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</si>
  <si>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</si>
  <si>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</si>
  <si>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</si>
  <si>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</si>
  <si>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</si>
  <si>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</si>
  <si>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</si>
  <si>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</si>
  <si>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</si>
  <si>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</si>
  <si>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</si>
  <si>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</si>
  <si>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</si>
  <si>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</si>
  <si>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</si>
  <si>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</si>
  <si>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</si>
  <si>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</si>
  <si>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</si>
  <si>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</si>
  <si>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</si>
  <si>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</si>
  <si>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</si>
  <si>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</si>
  <si>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</si>
  <si>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</si>
  <si>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</si>
  <si>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</si>
  <si>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</si>
  <si>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</si>
  <si>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</si>
  <si>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</si>
  <si>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</si>
  <si>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</si>
  <si>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</si>
  <si>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</si>
  <si>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</si>
  <si>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</si>
  <si>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</si>
  <si>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</si>
  <si>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</si>
  <si>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</si>
  <si>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</si>
  <si>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</si>
  <si>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</si>
  <si>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</si>
  <si>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</si>
  <si>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</si>
  <si>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</si>
  <si>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</si>
  <si>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</si>
  <si>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</si>
  <si>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</si>
  <si>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</si>
  <si>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</si>
  <si>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</si>
  <si>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</si>
  <si>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</si>
  <si>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</si>
  <si>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</si>
  <si>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</si>
  <si>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</si>
  <si>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</si>
  <si>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</si>
  <si>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</si>
  <si>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</si>
  <si>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</si>
  <si>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</si>
  <si>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</si>
  <si>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</si>
  <si>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</si>
  <si>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</si>
  <si>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</si>
  <si>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</si>
  <si>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</si>
  <si>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</si>
  <si>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</si>
  <si>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</si>
  <si>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</si>
  <si>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</si>
  <si>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</si>
  <si>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</si>
  <si>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</si>
  <si>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</si>
  <si>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</si>
  <si>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</si>
  <si>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</si>
  <si>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</si>
  <si>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</si>
  <si>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</si>
  <si>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</si>
  <si>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</si>
  <si>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</si>
  <si>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</si>
  <si>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</si>
  <si>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</si>
  <si>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</si>
  <si>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</si>
  <si>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</si>
  <si>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</si>
  <si>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</si>
  <si>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</si>
  <si>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</si>
  <si>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</si>
  <si>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</si>
  <si>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</si>
  <si>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</si>
  <si>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</si>
  <si>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</si>
  <si>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</si>
  <si>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</si>
  <si>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</si>
  <si>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</si>
  <si>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</si>
  <si>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</si>
  <si>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</si>
  <si>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</si>
  <si>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</si>
  <si>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</si>
  <si>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</si>
  <si>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</si>
  <si>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</si>
  <si>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</si>
  <si>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</si>
  <si>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</si>
  <si>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</si>
  <si>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</si>
  <si>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</si>
  <si>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</si>
  <si>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</si>
  <si>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</si>
  <si>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</si>
  <si>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</si>
  <si>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</si>
  <si>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</si>
  <si>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</si>
  <si>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</si>
  <si>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</si>
  <si>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</si>
  <si>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</si>
  <si>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</si>
  <si>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</si>
  <si>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</si>
  <si>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</si>
  <si>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</si>
  <si>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</si>
  <si>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</si>
  <si>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</si>
  <si>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</si>
  <si>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</si>
  <si>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</si>
  <si>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</si>
  <si>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</si>
  <si>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</si>
  <si>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</si>
  <si>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</si>
  <si>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</si>
  <si>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</si>
  <si>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</si>
  <si>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</si>
  <si>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</si>
  <si>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</si>
  <si>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</si>
  <si>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</si>
  <si>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</si>
  <si>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</si>
  <si>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</si>
  <si>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</si>
  <si>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</si>
  <si>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</si>
  <si>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</si>
  <si>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</si>
  <si>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</si>
  <si>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</si>
  <si>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</si>
  <si>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</si>
  <si>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</si>
  <si>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</si>
  <si>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</si>
  <si>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</si>
  <si>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</si>
  <si>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</si>
  <si>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</si>
  <si>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</si>
  <si>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</si>
  <si>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</si>
  <si>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</si>
  <si>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</si>
  <si>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</si>
  <si>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</si>
  <si>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</si>
  <si>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</si>
  <si>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</si>
  <si>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</si>
  <si>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</si>
  <si>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</si>
  <si>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</si>
  <si>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</si>
  <si>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</si>
  <si>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</si>
  <si>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</si>
  <si>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</si>
  <si>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</si>
  <si>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</si>
  <si>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</si>
  <si>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</si>
  <si>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</si>
  <si>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</si>
  <si>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</si>
  <si>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</si>
  <si>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</si>
  <si>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</si>
  <si>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</si>
  <si>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</si>
  <si>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</si>
  <si>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</si>
  <si>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</si>
  <si>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</si>
  <si>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</si>
  <si>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</si>
  <si>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</si>
  <si>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</si>
  <si>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</si>
  <si>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</si>
  <si>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</si>
  <si>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</si>
  <si>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</si>
  <si>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</si>
  <si>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</si>
  <si>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</si>
  <si>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</si>
  <si>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</si>
  <si>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</si>
  <si>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</si>
  <si>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</si>
  <si>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</si>
  <si>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</si>
  <si>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</si>
  <si>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</si>
  <si>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</si>
  <si>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</si>
  <si>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</si>
  <si>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</si>
  <si>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</si>
  <si>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</si>
  <si>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</si>
  <si>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</si>
  <si>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</si>
  <si>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</si>
  <si>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</si>
  <si>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</si>
  <si>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</si>
  <si>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</si>
  <si>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</si>
  <si>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</si>
  <si>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</si>
  <si>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</si>
  <si>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</si>
  <si>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</si>
  <si>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</si>
  <si>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</si>
  <si>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</si>
  <si>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</si>
  <si>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</si>
  <si>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</si>
  <si>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</si>
  <si>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</si>
  <si>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</si>
  <si>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</si>
  <si>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</si>
  <si>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</si>
  <si>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</si>
  <si>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</si>
  <si>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</si>
  <si>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</si>
  <si>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</si>
  <si>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</si>
  <si>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</si>
  <si>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</si>
  <si>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</si>
  <si>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</si>
  <si>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</si>
  <si>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</si>
  <si>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</si>
  <si>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</si>
  <si>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</si>
  <si>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</si>
  <si>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</si>
  <si>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</si>
  <si>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</si>
  <si>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</si>
  <si>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</si>
  <si>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</si>
  <si>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</si>
  <si>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</si>
  <si>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</si>
  <si>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</si>
  <si>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</si>
  <si>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</si>
  <si>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</si>
  <si>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</si>
  <si>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</si>
  <si>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</si>
  <si>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</si>
  <si>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</si>
  <si>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</si>
  <si>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</si>
  <si>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</si>
  <si>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</si>
  <si>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</si>
  <si>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</si>
  <si>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</si>
  <si>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</si>
  <si>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</si>
  <si>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</si>
  <si>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</si>
  <si>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</si>
  <si>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</si>
  <si>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</si>
  <si>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</si>
  <si>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</si>
  <si>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</si>
  <si>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</si>
  <si>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</si>
  <si>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</si>
  <si>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</si>
  <si>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</si>
  <si>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</si>
  <si>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</si>
  <si>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</si>
  <si>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</si>
  <si>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</si>
  <si>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</si>
  <si>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</si>
  <si>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</si>
  <si>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</si>
  <si>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</si>
  <si>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</si>
  <si>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</si>
  <si>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</si>
  <si>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</si>
  <si>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</si>
  <si>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</si>
  <si>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</si>
  <si>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</si>
  <si>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</si>
  <si>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</si>
  <si>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</si>
  <si>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</si>
  <si>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</si>
  <si>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</si>
  <si>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</si>
  <si>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</si>
  <si>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</si>
  <si>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</si>
  <si>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</si>
  <si>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</si>
  <si>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</si>
  <si>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</si>
  <si>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</si>
  <si>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</si>
  <si>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</si>
  <si>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</si>
  <si>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</si>
  <si>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</si>
  <si>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</si>
  <si>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</si>
  <si>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</si>
  <si>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</si>
  <si>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</si>
  <si>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</si>
  <si>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</si>
  <si>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</si>
  <si>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</si>
  <si>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</si>
  <si>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</si>
  <si>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</si>
  <si>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</si>
  <si>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</si>
  <si>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</si>
  <si>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</si>
  <si>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</si>
  <si>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</si>
  <si>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</si>
  <si>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</si>
  <si>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</si>
  <si>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</si>
  <si>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</si>
  <si>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</si>
  <si>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</si>
  <si>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</si>
  <si>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</si>
  <si>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</si>
  <si>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</si>
  <si>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</si>
  <si>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</si>
  <si>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</si>
  <si>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</si>
  <si>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</si>
  <si>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</si>
  <si>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</si>
  <si>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</si>
  <si>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</si>
  <si>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</si>
  <si>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</si>
  <si>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</si>
  <si>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</si>
  <si>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</si>
  <si>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</si>
  <si>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</si>
  <si>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</si>
  <si>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</si>
  <si>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</si>
  <si>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</si>
  <si>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</si>
  <si>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</si>
  <si>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</si>
  <si>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</si>
  <si>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</si>
  <si>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</si>
  <si>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</si>
  <si>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</si>
  <si>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</si>
  <si>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</si>
  <si>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</si>
  <si>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</si>
  <si>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</si>
  <si>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</si>
  <si>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</si>
  <si>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</si>
  <si>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</si>
  <si>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</si>
  <si>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</si>
  <si>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</si>
  <si>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</si>
  <si>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</si>
  <si>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</si>
  <si>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</si>
  <si>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</si>
  <si>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</si>
  <si>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</si>
  <si>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</si>
  <si>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</si>
  <si>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</si>
  <si>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</si>
  <si>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</si>
  <si>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</si>
  <si>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</si>
  <si>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</si>
  <si>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</si>
  <si>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</si>
  <si>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</si>
  <si>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</si>
  <si>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</si>
  <si>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</si>
  <si>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</si>
  <si>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</si>
  <si>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</si>
  <si>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</si>
  <si>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</si>
  <si>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</si>
  <si>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</si>
  <si>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</si>
  <si>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</si>
  <si>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</si>
  <si>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</si>
  <si>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</si>
  <si>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</si>
  <si>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</si>
  <si>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</si>
  <si>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</si>
  <si>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</si>
  <si>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</si>
  <si>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</si>
  <si>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</si>
  <si>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</si>
  <si>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</si>
  <si>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</si>
  <si>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</si>
  <si>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</si>
  <si>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</si>
  <si>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</si>
  <si>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</si>
  <si>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</si>
  <si>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</si>
  <si>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</si>
  <si>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</si>
  <si>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</si>
  <si>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</si>
  <si>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</si>
  <si>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</si>
  <si>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</si>
  <si>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</si>
  <si>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</si>
  <si>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</si>
  <si>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</si>
  <si>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</si>
  <si>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</si>
  <si>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</si>
  <si>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</si>
  <si>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</si>
  <si>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</si>
  <si>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</si>
  <si>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</si>
  <si>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</si>
  <si>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</si>
  <si>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</si>
  <si>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</si>
  <si>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</si>
  <si>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</si>
  <si>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</si>
  <si>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</si>
  <si>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</si>
  <si>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</si>
  <si>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</si>
  <si>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</si>
  <si>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</si>
  <si>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</si>
  <si>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</si>
  <si>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</si>
  <si>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</si>
  <si>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</si>
  <si>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</si>
  <si>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</si>
  <si>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</si>
  <si>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</si>
  <si>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</si>
  <si>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</si>
  <si>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</si>
  <si>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</si>
  <si>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</si>
  <si>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</si>
  <si>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</si>
  <si>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</si>
  <si>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</si>
  <si>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</si>
  <si>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</si>
  <si>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</si>
  <si>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</si>
  <si>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</si>
  <si>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</si>
  <si>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</si>
  <si>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</si>
  <si>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</si>
  <si>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</si>
  <si>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</si>
  <si>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</si>
  <si>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</si>
  <si>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</si>
  <si>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</si>
  <si>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</si>
  <si>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</si>
  <si>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</si>
  <si>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</si>
  <si>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</si>
  <si>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</si>
  <si>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</si>
  <si>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</si>
  <si>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</si>
  <si>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</si>
  <si>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</si>
  <si>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</si>
  <si>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</si>
  <si>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</si>
  <si>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</si>
  <si>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</si>
  <si>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</si>
  <si>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</si>
  <si>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</si>
  <si>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</si>
  <si>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</si>
  <si>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</si>
  <si>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</si>
  <si>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</si>
  <si>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</si>
  <si>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</si>
  <si>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</si>
  <si>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</si>
  <si>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</si>
  <si>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</si>
  <si>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</si>
  <si>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</si>
  <si>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</si>
  <si>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</si>
  <si>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</si>
  <si>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</si>
  <si>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</si>
  <si>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</si>
  <si>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</si>
  <si>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</si>
  <si>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</si>
  <si>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</si>
  <si>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</si>
  <si>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</si>
  <si>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</si>
  <si>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</si>
  <si>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</si>
  <si>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</si>
  <si>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</si>
  <si>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</si>
  <si>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</si>
  <si>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</si>
  <si>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</si>
  <si>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</si>
  <si>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</si>
  <si>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</si>
  <si>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</si>
  <si>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</si>
  <si>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</si>
  <si>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</si>
  <si>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</si>
  <si>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</si>
  <si>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</si>
  <si>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</si>
  <si>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</si>
  <si>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</si>
  <si>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</si>
  <si>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</si>
  <si>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</si>
  <si>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</si>
  <si>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</si>
  <si>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</si>
  <si>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</si>
  <si>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</si>
  <si>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</si>
  <si>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</si>
  <si>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</si>
  <si>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</si>
  <si>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</si>
  <si>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</si>
  <si>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</si>
  <si>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</si>
  <si>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</si>
  <si>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</si>
  <si>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</si>
  <si>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</si>
  <si>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</si>
  <si>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</si>
  <si>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</si>
  <si>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</si>
  <si>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</si>
  <si>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</si>
  <si>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</si>
  <si>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</si>
  <si>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</si>
  <si>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</si>
  <si>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</si>
  <si>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</si>
  <si>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</si>
  <si>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</si>
  <si>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</si>
  <si>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</si>
  <si>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</si>
  <si>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</si>
  <si>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</si>
  <si>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</si>
  <si>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</si>
  <si>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</si>
  <si>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</si>
  <si>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</si>
  <si>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</si>
  <si>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</si>
  <si>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</si>
  <si>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</si>
  <si>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</si>
  <si>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</si>
  <si>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</si>
  <si>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</si>
  <si>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</si>
  <si>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</si>
  <si>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</si>
  <si>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</si>
  <si>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</si>
  <si>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</si>
  <si>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</si>
  <si>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</si>
  <si>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</si>
  <si>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</si>
  <si>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</si>
  <si>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</si>
  <si>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</si>
  <si>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</si>
  <si>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</si>
  <si>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</si>
  <si>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</si>
  <si>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</si>
  <si>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</si>
  <si>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</si>
  <si>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</si>
  <si>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</si>
  <si>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</si>
  <si>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</si>
  <si>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</si>
  <si>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</si>
  <si>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</si>
  <si>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</si>
  <si>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</si>
  <si>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</si>
  <si>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</si>
  <si>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</si>
  <si>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</si>
  <si>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</si>
  <si>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</si>
  <si>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</si>
  <si>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</si>
  <si>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</si>
  <si>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</si>
  <si>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</si>
  <si>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</si>
  <si>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</si>
  <si>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</si>
  <si>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</si>
  <si>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</si>
  <si>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</si>
  <si>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</si>
  <si>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</si>
  <si>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</si>
  <si>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</si>
  <si>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</si>
  <si>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</si>
  <si>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</si>
  <si>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</si>
  <si>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</si>
  <si>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</si>
  <si>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</si>
  <si>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</si>
  <si>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</si>
  <si>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</si>
  <si>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</si>
  <si>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</si>
  <si>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</si>
  <si>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</si>
  <si>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</si>
  <si>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</si>
  <si>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</si>
  <si>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</si>
  <si>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</si>
  <si>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</si>
  <si>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</si>
  <si>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</si>
  <si>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</si>
  <si>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</si>
  <si>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</si>
  <si>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</si>
  <si>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</si>
  <si>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</si>
  <si>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</si>
  <si>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</si>
  <si>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</si>
  <si>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</si>
  <si>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</si>
  <si>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</si>
  <si>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</si>
  <si>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</si>
  <si>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</si>
  <si>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</si>
  <si>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</si>
  <si>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</si>
  <si>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</si>
  <si>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</si>
  <si>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</si>
  <si>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</si>
  <si>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</si>
  <si>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</si>
  <si>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</si>
  <si>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</si>
  <si>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</si>
  <si>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</si>
  <si>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</si>
  <si>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</si>
  <si>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</si>
  <si>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</si>
  <si>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</si>
  <si>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</si>
  <si>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</si>
  <si>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</si>
  <si>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</si>
  <si>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</si>
  <si>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</si>
  <si>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</si>
  <si>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</si>
  <si>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</si>
  <si>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</si>
  <si>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</si>
  <si>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</si>
  <si>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</si>
  <si>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</si>
  <si>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</si>
  <si>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</si>
  <si>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</si>
  <si>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</si>
  <si>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</si>
  <si>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</si>
  <si>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</si>
  <si>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</si>
  <si>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</si>
  <si>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</si>
  <si>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</si>
  <si>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</si>
  <si>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</si>
  <si>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</si>
  <si>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</si>
  <si>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</si>
  <si>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</si>
  <si>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</si>
  <si>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</si>
  <si>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</si>
  <si>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</si>
  <si>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</si>
  <si>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</si>
  <si>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</si>
  <si>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</si>
  <si>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</si>
  <si>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</si>
  <si>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</si>
  <si>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</si>
  <si>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</si>
  <si>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</si>
  <si>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</si>
  <si>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</si>
  <si>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</si>
  <si>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</si>
  <si>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</si>
  <si>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</si>
  <si>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</si>
  <si>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</si>
  <si>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</si>
  <si>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</si>
  <si>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</si>
  <si>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</si>
  <si>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</si>
  <si>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</si>
  <si>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</si>
  <si>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</si>
  <si>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</si>
  <si>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</si>
  <si>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</si>
  <si>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</si>
  <si>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</si>
  <si>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</si>
  <si>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</si>
  <si>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</si>
  <si>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</si>
  <si>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</si>
  <si>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</si>
  <si>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</si>
  <si>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</si>
  <si>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</si>
  <si>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</si>
  <si>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</si>
  <si>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</si>
  <si>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</si>
  <si>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</si>
  <si>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</si>
  <si>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</si>
  <si>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</si>
  <si>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</si>
  <si>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</si>
  <si>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</si>
  <si>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</si>
  <si>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</si>
  <si>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</si>
  <si>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</si>
  <si>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</si>
  <si>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</si>
  <si>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</si>
  <si>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</si>
  <si>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</si>
  <si>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</si>
  <si>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</si>
  <si>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</si>
  <si>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</si>
  <si>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</si>
  <si>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</si>
  <si>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</si>
  <si>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</si>
  <si>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</si>
  <si>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</si>
  <si>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</si>
  <si>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</si>
  <si>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</si>
  <si>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</si>
  <si>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</si>
  <si>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</si>
  <si>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</si>
  <si>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</si>
  <si>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</si>
  <si>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</si>
  <si>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</si>
  <si>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</si>
  <si>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</si>
  <si>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</si>
  <si>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</si>
  <si>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</si>
  <si>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</si>
  <si>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</si>
  <si>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</si>
  <si>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</si>
  <si>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</si>
  <si>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</si>
  <si>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</si>
  <si>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</si>
  <si>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</si>
  <si>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</si>
  <si>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</si>
  <si>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</si>
  <si>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</si>
  <si>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</si>
  <si>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</si>
  <si>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</si>
  <si>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</si>
  <si>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</si>
  <si>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</si>
  <si>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</si>
  <si>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</si>
  <si>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</si>
  <si>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</si>
  <si>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</si>
  <si>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</si>
  <si>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</si>
  <si>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</si>
  <si>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</si>
  <si>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</si>
  <si>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</si>
  <si>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</si>
  <si>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</si>
  <si>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</si>
  <si>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</si>
  <si>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</si>
  <si>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</si>
  <si>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</si>
  <si>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</si>
  <si>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</si>
  <si>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</si>
  <si>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</si>
  <si>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</si>
  <si>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</si>
  <si>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</si>
  <si>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</si>
  <si>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</si>
  <si>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</si>
  <si>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</si>
  <si>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</si>
  <si>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</si>
  <si>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</si>
  <si>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</si>
  <si>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</si>
  <si>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</si>
  <si>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</si>
  <si>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</si>
  <si>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</si>
  <si>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</si>
  <si>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</si>
  <si>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</si>
  <si>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</si>
  <si>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</si>
  <si>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</si>
  <si>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</si>
  <si>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</si>
  <si>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</si>
  <si>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</si>
  <si>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</si>
  <si>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</si>
  <si>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</si>
  <si>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</si>
  <si>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</si>
  <si>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</si>
  <si>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</si>
  <si>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</si>
  <si>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</si>
  <si>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</si>
  <si>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</si>
  <si>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</si>
  <si>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</si>
  <si>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</si>
  <si>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</si>
  <si>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</si>
  <si>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</si>
  <si>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</si>
  <si>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</si>
  <si>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</si>
  <si>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</si>
  <si>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</si>
  <si>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</si>
  <si>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</si>
  <si>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</si>
  <si>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</si>
  <si>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</si>
  <si>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</si>
  <si>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</si>
  <si>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</si>
  <si>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</si>
  <si>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</si>
  <si>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</si>
  <si>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</si>
  <si>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</si>
  <si>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</si>
  <si>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</si>
  <si>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</si>
  <si>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</si>
  <si>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</si>
  <si>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</si>
  <si>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</si>
  <si>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</si>
  <si>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</si>
  <si>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</si>
  <si>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</si>
  <si>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</si>
  <si>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</si>
  <si>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</si>
  <si>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</si>
  <si>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</si>
  <si>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</si>
  <si>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</si>
  <si>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</si>
  <si>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</si>
  <si>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</si>
  <si>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</si>
  <si>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</si>
  <si>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</si>
  <si>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</si>
  <si>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</si>
  <si>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</si>
  <si>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</si>
  <si>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</si>
  <si>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</si>
  <si>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</si>
  <si>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</si>
  <si>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</si>
  <si>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</si>
  <si>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</si>
  <si>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</si>
  <si>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</si>
  <si>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</si>
  <si>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</si>
  <si>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</si>
  <si>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</si>
  <si>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</si>
  <si>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</si>
  <si>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</si>
  <si>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</si>
  <si>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</si>
  <si>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</si>
  <si>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</si>
  <si>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</si>
  <si>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</si>
  <si>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</si>
  <si>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</si>
  <si>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</si>
  <si>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</si>
  <si>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</si>
  <si>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</si>
  <si>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</si>
  <si>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</si>
  <si>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</si>
  <si>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</si>
  <si>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</si>
  <si>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</si>
  <si>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</si>
  <si>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</si>
  <si>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</si>
  <si>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</si>
  <si>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</si>
  <si>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</si>
  <si>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</si>
  <si>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</si>
  <si>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</si>
  <si>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</si>
  <si>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</si>
  <si>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</si>
  <si>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</si>
  <si>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</si>
  <si>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</si>
  <si>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</si>
  <si>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</si>
  <si>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</si>
  <si>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</si>
  <si>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</si>
  <si>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</si>
  <si>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</si>
  <si>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</si>
  <si>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</si>
  <si>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</si>
  <si>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</si>
  <si>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</si>
  <si>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</si>
  <si>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</si>
  <si>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</si>
  <si>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</si>
  <si>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</si>
  <si>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</si>
  <si>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</si>
  <si>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</si>
  <si>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</si>
  <si>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</si>
  <si>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</si>
  <si>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</si>
  <si>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</si>
  <si>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</si>
  <si>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</si>
  <si>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</si>
  <si>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</si>
  <si>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</si>
  <si>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</si>
  <si>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</si>
  <si>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</si>
  <si>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</si>
  <si>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</si>
  <si>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</si>
  <si>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</si>
  <si>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</si>
  <si>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</si>
  <si>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</si>
  <si>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</si>
  <si>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</si>
  <si>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</si>
  <si>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</si>
  <si>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</si>
  <si>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</si>
  <si>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</si>
  <si>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</si>
  <si>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</si>
  <si>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</si>
  <si>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</si>
  <si>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</si>
  <si>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</si>
  <si>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</si>
  <si>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</si>
  <si>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</si>
  <si>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</si>
  <si>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</si>
  <si>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</si>
  <si>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</si>
  <si>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</si>
  <si>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</si>
  <si>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</si>
  <si>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</si>
  <si>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</si>
  <si>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</si>
  <si>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</si>
  <si>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</si>
  <si>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</si>
  <si>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</si>
  <si>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</si>
  <si>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</si>
  <si>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</si>
  <si>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</si>
  <si>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</si>
  <si>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</si>
  <si>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</si>
  <si>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</si>
  <si>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</si>
  <si>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</si>
  <si>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</si>
  <si>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</si>
  <si>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</si>
  <si>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</si>
  <si>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</si>
  <si>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</si>
  <si>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</si>
  <si>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</si>
  <si>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</si>
  <si>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</si>
  <si>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</si>
  <si>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</si>
  <si>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</si>
  <si>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</si>
  <si>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</si>
  <si>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</si>
  <si>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</si>
  <si>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</si>
  <si>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</si>
  <si>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</si>
  <si>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</si>
  <si>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</si>
  <si>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</si>
  <si>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</si>
  <si>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</si>
  <si>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</si>
  <si>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</si>
  <si>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</si>
  <si>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</si>
  <si>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</si>
  <si>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</si>
  <si>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</si>
  <si>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</si>
  <si>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</si>
  <si>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</si>
  <si>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</si>
  <si>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</si>
  <si>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</si>
  <si>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</si>
  <si>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</si>
  <si>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</si>
  <si>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</si>
  <si>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</si>
  <si>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</si>
  <si>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</si>
  <si>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</si>
  <si>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</si>
  <si>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</si>
  <si>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</si>
  <si>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</si>
  <si>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</si>
  <si>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</si>
  <si>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</si>
  <si>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</si>
  <si>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</si>
  <si>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</si>
  <si>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</si>
  <si>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</si>
  <si>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</si>
  <si>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</si>
  <si>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</si>
  <si>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</si>
  <si>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</si>
  <si>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</si>
  <si>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</si>
  <si>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</si>
  <si>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</si>
  <si>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</si>
  <si>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</si>
  <si>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</si>
  <si>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</si>
  <si>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</si>
  <si>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</si>
  <si>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</si>
  <si>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</si>
  <si>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</si>
  <si>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</si>
  <si>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</si>
  <si>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</si>
  <si>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</si>
  <si>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</si>
  <si>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</si>
  <si>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</si>
  <si>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</si>
  <si>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</si>
  <si>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</si>
  <si>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</si>
  <si>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</si>
  <si>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</si>
  <si>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</si>
  <si>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</si>
  <si>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</si>
  <si>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</si>
  <si>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</si>
  <si>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</si>
  <si>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</si>
  <si>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</si>
  <si>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</si>
  <si>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</si>
  <si>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</si>
  <si>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</si>
  <si>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</si>
  <si>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</si>
  <si>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</si>
  <si>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</si>
  <si>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</si>
  <si>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</si>
  <si>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</si>
  <si>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</si>
  <si>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</si>
  <si>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</si>
  <si>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</si>
  <si>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</si>
  <si>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</si>
  <si>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</si>
  <si>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</si>
  <si>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</si>
  <si>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</si>
  <si>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</si>
  <si>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</si>
  <si>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</si>
  <si>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</si>
  <si>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</si>
  <si>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</si>
  <si>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</si>
  <si>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</si>
  <si>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</si>
  <si>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</si>
  <si>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</si>
  <si>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</si>
  <si>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</si>
  <si>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</si>
  <si>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</si>
  <si>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</si>
  <si>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</si>
  <si>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</si>
  <si>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</si>
  <si>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</si>
  <si>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</si>
  <si>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</si>
  <si>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</si>
  <si>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</si>
  <si>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</si>
  <si>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</si>
  <si>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</si>
  <si>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</si>
  <si>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</si>
  <si>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</si>
  <si>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</si>
  <si>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</si>
  <si>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</si>
  <si>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</si>
  <si>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</si>
  <si>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</si>
  <si>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</si>
  <si>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</si>
  <si>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</si>
  <si>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</si>
  <si>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</si>
  <si>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</si>
  <si>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</si>
  <si>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</si>
  <si>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</si>
  <si>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</si>
  <si>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</si>
  <si>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</si>
  <si>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</si>
  <si>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</si>
  <si>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</si>
  <si>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</si>
  <si>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</si>
  <si>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</si>
  <si>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</si>
  <si>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</si>
  <si>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</si>
  <si>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</si>
  <si>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</si>
  <si>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</si>
  <si>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</si>
  <si>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</si>
  <si>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</si>
  <si>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</si>
  <si>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</si>
  <si>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</si>
  <si>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</si>
  <si>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</si>
  <si>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</si>
  <si>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</si>
  <si>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</si>
  <si>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</si>
  <si>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</si>
  <si>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</si>
  <si>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</si>
  <si>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</si>
  <si>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</si>
  <si>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</si>
  <si>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</si>
  <si>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</si>
  <si>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</si>
  <si>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</si>
  <si>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</si>
  <si>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</si>
  <si>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</si>
  <si>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</si>
  <si>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</si>
  <si>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</si>
  <si>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</si>
  <si>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</si>
  <si>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</si>
  <si>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</si>
  <si>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</si>
  <si>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</si>
  <si>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</si>
  <si>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</si>
  <si>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</si>
  <si>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</si>
  <si>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</si>
  <si>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</si>
  <si>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</si>
  <si>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</si>
  <si>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</si>
  <si>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</si>
  <si>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</si>
  <si>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</si>
  <si>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</si>
  <si>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</si>
  <si>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</si>
  <si>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</si>
  <si>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</si>
  <si>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</si>
  <si>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</si>
  <si>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</si>
  <si>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</si>
  <si>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</si>
  <si>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</si>
  <si>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</si>
  <si>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</si>
  <si>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</si>
  <si>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</si>
  <si>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</si>
  <si>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</si>
  <si>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</si>
  <si>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</si>
  <si>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</si>
  <si>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</si>
  <si>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</si>
  <si>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</si>
  <si>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</si>
  <si>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</si>
  <si>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</si>
  <si>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</si>
  <si>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</si>
  <si>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</si>
  <si>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</si>
  <si>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</si>
  <si>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</si>
  <si>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</si>
  <si>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</si>
  <si>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</si>
  <si>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</si>
  <si>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</si>
  <si>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</si>
  <si>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</si>
  <si>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</si>
  <si>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</si>
  <si>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</si>
  <si>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</si>
  <si>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</si>
  <si>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</si>
  <si>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</si>
  <si>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</si>
  <si>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</si>
  <si>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</si>
  <si>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</si>
  <si>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</si>
  <si>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</si>
  <si>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</si>
  <si>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</si>
  <si>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</si>
  <si>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</si>
  <si>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</si>
  <si>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</si>
  <si>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</si>
  <si>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</si>
  <si>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</si>
  <si>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</si>
  <si>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</si>
  <si>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</si>
  <si>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</si>
  <si>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</si>
  <si>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</si>
  <si>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</si>
  <si>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</si>
  <si>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</si>
  <si>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</si>
  <si>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</si>
  <si>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</si>
  <si>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</si>
  <si>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</si>
  <si>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</si>
  <si>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</si>
  <si>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</si>
  <si>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</si>
  <si>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</si>
  <si>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</si>
  <si>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</si>
  <si>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</si>
  <si>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</si>
  <si>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</si>
  <si>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</si>
  <si>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</si>
  <si>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</si>
  <si>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</si>
  <si>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</si>
  <si>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</si>
  <si>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</si>
  <si>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</si>
  <si>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</si>
  <si>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</si>
  <si>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</si>
  <si>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</si>
  <si>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</si>
  <si>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</si>
  <si>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</si>
  <si>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</si>
  <si>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</si>
  <si>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</si>
  <si>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</si>
  <si>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</si>
  <si>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</si>
  <si>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</si>
  <si>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</si>
  <si>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</si>
  <si>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</si>
  <si>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</si>
  <si>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</si>
  <si>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</si>
  <si>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</si>
  <si>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</si>
  <si>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</si>
  <si>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</si>
  <si>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</si>
  <si>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</si>
  <si>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</si>
  <si>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</si>
  <si>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</si>
  <si>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</si>
  <si>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</si>
  <si>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</si>
  <si>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</si>
  <si>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</si>
  <si>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</si>
  <si>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</si>
  <si>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</si>
  <si>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</si>
  <si>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</si>
  <si>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</si>
  <si>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</si>
  <si>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</si>
  <si>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</si>
  <si>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</si>
  <si>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</si>
  <si>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</si>
  <si>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</si>
  <si>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</si>
  <si>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</si>
  <si>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</si>
  <si>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</si>
  <si>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</si>
  <si>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</si>
  <si>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</si>
  <si>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</si>
  <si>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</si>
  <si>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</si>
  <si>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</si>
  <si>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</si>
  <si>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</si>
  <si>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</si>
  <si>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</si>
  <si>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</si>
  <si>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</si>
  <si>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</si>
  <si>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</si>
  <si>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</si>
  <si>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</si>
  <si>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</si>
  <si>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</si>
  <si>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</si>
  <si>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</si>
  <si>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</si>
  <si>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</si>
  <si>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</si>
  <si>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</si>
  <si>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</si>
  <si>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</si>
  <si>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</si>
  <si>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</si>
  <si>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</si>
  <si>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</si>
  <si>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</si>
  <si>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</si>
  <si>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</si>
  <si>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</si>
  <si>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</si>
  <si>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</si>
  <si>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</si>
  <si>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</si>
  <si>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</si>
  <si>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</si>
  <si>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</si>
  <si>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</si>
  <si>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</si>
  <si>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</si>
  <si>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</si>
  <si>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</si>
  <si>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</si>
  <si>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</si>
  <si>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</si>
  <si>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</si>
  <si>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</si>
  <si>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</si>
  <si>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</si>
  <si>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</si>
  <si>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</si>
  <si>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</si>
  <si>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</si>
  <si>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</si>
  <si>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</si>
  <si>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</si>
  <si>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</si>
  <si>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</si>
  <si>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</si>
  <si>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</si>
  <si>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</si>
  <si>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</si>
  <si>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</si>
  <si>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</si>
  <si>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</si>
  <si>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</si>
  <si>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</si>
  <si>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</si>
  <si>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</si>
  <si>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</si>
  <si>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</si>
  <si>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</si>
  <si>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</si>
  <si>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</si>
  <si>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</si>
  <si>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</si>
  <si>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</si>
  <si>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</si>
  <si>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</si>
  <si>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</si>
  <si>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</si>
  <si>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</si>
  <si>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</si>
  <si>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</si>
  <si>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</si>
  <si>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</si>
  <si>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</si>
  <si>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</si>
  <si>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</si>
  <si>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</si>
  <si>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</si>
  <si>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</si>
  <si>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</si>
  <si>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</si>
  <si>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</si>
  <si>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</si>
  <si>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</si>
  <si>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</si>
  <si>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</si>
  <si>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</si>
  <si>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</si>
  <si>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</si>
  <si>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</si>
  <si>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</si>
  <si>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</si>
  <si>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</si>
  <si>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</si>
  <si>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</si>
  <si>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</si>
  <si>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</si>
  <si>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</si>
  <si>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</si>
  <si>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</si>
  <si>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</si>
  <si>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</si>
  <si>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</si>
  <si>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</si>
  <si>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</si>
  <si>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</si>
  <si>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</si>
  <si>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</si>
  <si>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</si>
  <si>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</si>
  <si>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</si>
  <si>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</si>
  <si>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</si>
  <si>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</si>
  <si>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</si>
  <si>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</si>
  <si>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</si>
  <si>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</si>
  <si>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</si>
  <si>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</si>
  <si>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</si>
  <si>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</si>
  <si>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</si>
  <si>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</si>
  <si>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</si>
  <si>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</si>
  <si>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</si>
  <si>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</si>
  <si>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</si>
  <si>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</si>
  <si>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</si>
  <si>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</si>
  <si>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</si>
  <si>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</si>
  <si>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</si>
  <si>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</si>
  <si>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</si>
  <si>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</si>
  <si>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</si>
  <si>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</si>
  <si>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</si>
  <si>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</si>
  <si>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</si>
  <si>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</si>
  <si>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</si>
  <si>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</si>
  <si>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</si>
  <si>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</si>
  <si>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</si>
  <si>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</si>
  <si>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</si>
  <si>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</si>
  <si>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</si>
  <si>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</si>
  <si>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</si>
  <si>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</si>
  <si>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</si>
  <si>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</si>
  <si>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</si>
  <si>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</si>
  <si>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</si>
  <si>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</si>
  <si>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</si>
  <si>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</si>
  <si>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</si>
  <si>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</si>
  <si>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</si>
  <si>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</si>
  <si>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</si>
  <si>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</si>
  <si>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</si>
  <si>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</si>
  <si>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</si>
  <si>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</si>
  <si>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</si>
  <si>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</si>
  <si>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</si>
  <si>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</si>
  <si>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</si>
  <si>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</si>
  <si>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</si>
  <si>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</si>
  <si>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</si>
  <si>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</si>
  <si>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</si>
  <si>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</si>
  <si>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</si>
  <si>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</si>
  <si>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</si>
  <si>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</si>
  <si>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</si>
  <si>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</si>
  <si>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</si>
  <si>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</si>
  <si>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</si>
  <si>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</si>
  <si>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</si>
  <si>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</si>
  <si>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</si>
  <si>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</si>
  <si>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</si>
  <si>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</si>
  <si>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</si>
  <si>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</si>
  <si>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</si>
  <si>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</si>
  <si>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</si>
  <si>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</si>
  <si>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</si>
  <si>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</si>
  <si>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</si>
  <si>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</si>
  <si>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</si>
  <si>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</si>
  <si>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</si>
  <si>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</si>
  <si>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</si>
  <si>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</si>
  <si>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</si>
  <si>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</si>
  <si>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</si>
  <si>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</si>
  <si>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</si>
  <si>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</si>
  <si>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</si>
  <si>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</si>
  <si>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</si>
  <si>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</si>
  <si>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</si>
  <si>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</si>
  <si>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</si>
  <si>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</si>
  <si>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</si>
  <si>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</si>
  <si>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</si>
  <si>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</si>
  <si>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</si>
  <si>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</si>
  <si>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</si>
  <si>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</si>
  <si>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</si>
  <si>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</si>
  <si>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</si>
  <si>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</si>
  <si>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</si>
  <si>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</si>
  <si>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</si>
  <si>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</si>
  <si>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</si>
  <si>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</si>
  <si>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</si>
  <si>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</si>
  <si>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</si>
  <si>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</si>
  <si>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</si>
  <si>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</si>
  <si>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</si>
  <si>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</si>
  <si>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</si>
  <si>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</si>
  <si>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</si>
  <si>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</si>
  <si>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</si>
  <si>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</si>
  <si>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</si>
  <si>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</si>
  <si>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</si>
  <si>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</si>
  <si>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</si>
  <si>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</si>
  <si>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</si>
  <si>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</si>
  <si>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</si>
  <si>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</si>
  <si>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</si>
  <si>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</si>
  <si>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</si>
  <si>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</si>
  <si>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</si>
  <si>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</si>
  <si>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</si>
  <si>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</si>
  <si>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</si>
  <si>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</si>
  <si>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</si>
  <si>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</si>
  <si>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</si>
  <si>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</si>
  <si>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</si>
  <si>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</si>
  <si>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</si>
  <si>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</si>
  <si>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</si>
  <si>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</si>
  <si>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</si>
  <si>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</si>
  <si>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</si>
  <si>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</si>
  <si>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</si>
  <si>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</si>
  <si>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</si>
  <si>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</si>
  <si>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</si>
  <si>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</si>
  <si>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</si>
  <si>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</si>
  <si>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</si>
  <si>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</si>
  <si>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</si>
  <si>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</si>
  <si>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</si>
  <si>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</si>
  <si>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</si>
  <si>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</si>
  <si>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</si>
  <si>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</si>
  <si>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</si>
  <si>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</si>
  <si>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</si>
  <si>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</si>
  <si>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</si>
  <si>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</si>
  <si>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</si>
  <si>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</si>
  <si>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</si>
  <si>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</si>
  <si>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</si>
  <si>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</si>
  <si>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</si>
  <si>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</si>
  <si>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</si>
  <si>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</si>
  <si>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</si>
  <si>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</si>
  <si>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</si>
  <si>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</si>
  <si>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</si>
  <si>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</si>
  <si>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</si>
  <si>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</si>
  <si>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</si>
  <si>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</si>
  <si>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</si>
  <si>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</si>
  <si>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</si>
  <si>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</si>
  <si>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</si>
  <si>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</si>
  <si>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</si>
  <si>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</si>
  <si>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</si>
  <si>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</si>
  <si>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</si>
  <si>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</si>
  <si>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</si>
  <si>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</si>
  <si>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</si>
  <si>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</si>
  <si>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</si>
  <si>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</si>
  <si>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</si>
  <si>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</si>
  <si>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</si>
  <si>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</si>
  <si>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</si>
  <si>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</si>
  <si>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</si>
  <si>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</si>
  <si>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</si>
  <si>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</si>
  <si>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</si>
  <si>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</si>
  <si>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</si>
  <si>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</si>
  <si>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</si>
  <si>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</si>
  <si>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</si>
  <si>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</si>
  <si>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</si>
  <si>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</si>
  <si>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</si>
  <si>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</si>
  <si>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</si>
  <si>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</si>
  <si>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</si>
  <si>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</si>
  <si>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</si>
  <si>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</si>
  <si>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</si>
  <si>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</si>
  <si>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</si>
  <si>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</si>
  <si>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</si>
  <si>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</si>
  <si>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</si>
  <si>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</si>
  <si>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</si>
  <si>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</si>
  <si>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</si>
  <si>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</si>
  <si>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</si>
  <si>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</si>
  <si>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</si>
  <si>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</si>
  <si>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</si>
  <si>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</si>
  <si>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</si>
  <si>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</si>
  <si>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</si>
  <si>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</si>
  <si>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</si>
  <si>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</si>
  <si>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</si>
  <si>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</si>
  <si>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</si>
  <si>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</si>
  <si>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</si>
  <si>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</si>
  <si>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</si>
  <si>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</si>
  <si>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</si>
  <si>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</si>
  <si>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</si>
  <si>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</si>
  <si>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</si>
  <si>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</si>
  <si>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</si>
  <si>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</si>
  <si>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</si>
  <si>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</si>
  <si>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</si>
  <si>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</si>
  <si>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</si>
  <si>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</si>
  <si>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</si>
  <si>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</si>
  <si>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</si>
  <si>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</si>
  <si>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</si>
  <si>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</si>
  <si>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</si>
  <si>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</si>
  <si>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</si>
  <si>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</si>
  <si>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</si>
  <si>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</si>
  <si>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</si>
  <si>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</si>
  <si>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</si>
  <si>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</si>
  <si>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</si>
  <si>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</si>
  <si>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</si>
  <si>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</si>
  <si>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</si>
  <si>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</si>
  <si>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</si>
  <si>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</si>
  <si>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</si>
  <si>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</si>
  <si>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</si>
  <si>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</si>
  <si>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</si>
  <si>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</si>
  <si>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</si>
  <si>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</si>
  <si>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</si>
  <si>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</si>
  <si>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</si>
  <si>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</si>
  <si>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</si>
  <si>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</si>
  <si>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</si>
  <si>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</si>
  <si>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</si>
  <si>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</si>
  <si>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</si>
  <si>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</si>
  <si>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</si>
  <si>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</si>
  <si>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</si>
  <si>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</si>
  <si>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</si>
  <si>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</si>
  <si>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</si>
  <si>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</si>
  <si>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</si>
  <si>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</si>
  <si>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</si>
  <si>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</si>
  <si>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</si>
  <si>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</si>
  <si>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</si>
  <si>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</si>
  <si>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</si>
  <si>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</si>
  <si>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</si>
  <si>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</si>
  <si>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</si>
  <si>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</si>
  <si>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</si>
  <si>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</si>
  <si>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</si>
  <si>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</si>
  <si>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</si>
  <si>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</si>
  <si>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</si>
  <si>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</si>
  <si>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</si>
  <si>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</si>
  <si>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</si>
  <si>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</si>
  <si>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</si>
  <si>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</si>
  <si>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</si>
  <si>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</si>
  <si>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</si>
  <si>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</si>
  <si>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</si>
  <si>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</si>
  <si>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</si>
  <si>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</si>
  <si>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</si>
  <si>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</si>
  <si>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</si>
  <si>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</si>
  <si>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</si>
  <si>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</si>
  <si>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</si>
  <si>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</si>
  <si>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</si>
  <si>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</si>
  <si>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</si>
  <si>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</si>
  <si>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</si>
  <si>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</si>
  <si>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</si>
  <si>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</si>
  <si>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</si>
  <si>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</si>
  <si>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</si>
  <si>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</si>
  <si>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</si>
  <si>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</si>
  <si>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</si>
  <si>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</si>
  <si>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</si>
  <si>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</si>
  <si>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</si>
  <si>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</si>
  <si>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</si>
  <si>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</si>
  <si>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</si>
  <si>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</si>
  <si>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</si>
  <si>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</si>
  <si>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</si>
  <si>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</si>
  <si>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</si>
  <si>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</si>
  <si>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</si>
  <si>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</si>
  <si>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</si>
  <si>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</si>
  <si>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</si>
  <si>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</si>
  <si>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</si>
  <si>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</si>
  <si>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</si>
  <si>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</si>
  <si>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</si>
  <si>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</si>
  <si>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</si>
  <si>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</si>
  <si>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</si>
  <si>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</si>
  <si>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</si>
  <si>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</si>
  <si>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</si>
  <si>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</si>
  <si>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</si>
  <si>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</si>
  <si>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</si>
  <si>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</si>
  <si>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</si>
  <si>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</si>
  <si>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</si>
  <si>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</si>
  <si>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</si>
  <si>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</si>
  <si>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</si>
  <si>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</si>
  <si>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</si>
  <si>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</si>
  <si>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</si>
  <si>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</si>
  <si>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</si>
  <si>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</si>
  <si>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</si>
  <si>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</si>
  <si>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</si>
  <si>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</si>
  <si>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</si>
  <si>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</si>
  <si>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</si>
  <si>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</si>
  <si>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</si>
  <si>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</si>
  <si>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</si>
  <si>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</si>
  <si>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</si>
  <si>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</si>
  <si>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</si>
  <si>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</si>
  <si>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</si>
  <si>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</si>
  <si>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</si>
  <si>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</si>
  <si>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</si>
  <si>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</si>
  <si>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</si>
  <si>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</si>
  <si>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</si>
  <si>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</si>
  <si>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</si>
  <si>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</si>
  <si>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</si>
  <si>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</si>
  <si>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</si>
  <si>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</si>
  <si>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</si>
  <si>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</si>
  <si>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</si>
  <si>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</si>
  <si>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</si>
  <si>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</si>
  <si>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</si>
  <si>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</si>
  <si>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</si>
  <si>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</si>
  <si>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</si>
  <si>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</si>
  <si>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</si>
  <si>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</si>
  <si>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</si>
  <si>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</si>
  <si>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</si>
  <si>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</si>
  <si>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</si>
  <si>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</si>
  <si>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</si>
  <si>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</si>
  <si>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</si>
  <si>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</si>
  <si>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</si>
  <si>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</si>
  <si>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</si>
  <si>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</si>
  <si>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</si>
  <si>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</si>
  <si>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</si>
  <si>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</si>
  <si>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</si>
  <si>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</si>
  <si>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</si>
  <si>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</si>
  <si>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</si>
  <si>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</si>
  <si>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</si>
  <si>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</si>
  <si>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</si>
  <si>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</si>
  <si>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</si>
  <si>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</si>
  <si>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</si>
  <si>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</si>
  <si>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</si>
  <si>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</si>
  <si>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</si>
  <si>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</si>
  <si>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</si>
  <si>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</si>
  <si>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</si>
  <si>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</si>
  <si>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</si>
  <si>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</si>
  <si>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</si>
  <si>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</si>
  <si>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</si>
  <si>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</si>
  <si>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</si>
  <si>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</si>
  <si>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</si>
  <si>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</si>
  <si>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</si>
  <si>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</si>
  <si>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</si>
  <si>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</si>
  <si>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</si>
  <si>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</si>
  <si>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</si>
  <si>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</si>
  <si>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</si>
  <si>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</si>
  <si>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</si>
  <si>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</si>
  <si>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</si>
  <si>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</si>
  <si>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</si>
  <si>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</si>
  <si>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</si>
  <si>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</si>
  <si>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</si>
  <si>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</si>
  <si>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</si>
  <si>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</si>
  <si>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</si>
  <si>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</si>
  <si>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</si>
  <si>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</si>
  <si>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</si>
  <si>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</si>
  <si>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</si>
  <si>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</si>
  <si>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</si>
  <si>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</si>
  <si>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</si>
  <si>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</si>
  <si>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</si>
  <si>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</si>
  <si>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</si>
  <si>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</si>
  <si>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</si>
  <si>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</si>
  <si>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</si>
  <si>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</si>
  <si>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</si>
  <si>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</si>
  <si>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</si>
  <si>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</si>
  <si>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</si>
  <si>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</si>
  <si>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</si>
  <si>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</si>
  <si>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</si>
  <si>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</si>
  <si>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</si>
  <si>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</si>
  <si>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</si>
  <si>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</si>
  <si>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</si>
  <si>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</si>
  <si>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</si>
  <si>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</si>
  <si>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</si>
  <si>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</si>
  <si>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</si>
  <si>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</si>
  <si>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</si>
  <si>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</si>
  <si>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</si>
  <si>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</si>
  <si>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</si>
  <si>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</si>
  <si>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</si>
  <si>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</si>
  <si>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</si>
  <si>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</si>
  <si>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</si>
  <si>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</si>
  <si>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</si>
  <si>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</si>
  <si>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</si>
  <si>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</si>
  <si>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</si>
  <si>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</si>
  <si>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</si>
  <si>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</si>
  <si>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</si>
  <si>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</si>
  <si>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</si>
  <si>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</si>
  <si>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</si>
  <si>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</si>
  <si>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</si>
  <si>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</si>
  <si>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</si>
  <si>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</si>
  <si>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</si>
  <si>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</si>
  <si>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</si>
  <si>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</si>
  <si>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</si>
  <si>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</si>
  <si>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</si>
  <si>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</si>
  <si>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</si>
  <si>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</si>
  <si>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</si>
  <si>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</si>
  <si>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</si>
  <si>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</si>
  <si>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</si>
  <si>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</si>
  <si>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</si>
  <si>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</si>
  <si>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</si>
  <si>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</si>
  <si>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</si>
  <si>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</si>
  <si>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</si>
  <si>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</si>
  <si>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</si>
  <si>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</si>
  <si>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</si>
  <si>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</si>
  <si>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</si>
  <si>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</si>
  <si>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</si>
  <si>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</si>
  <si>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</si>
  <si>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</si>
  <si>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</si>
  <si>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</si>
  <si>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</si>
  <si>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</si>
  <si>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</si>
  <si>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</si>
  <si>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</si>
  <si>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</si>
  <si>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</si>
  <si>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</si>
  <si>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</si>
  <si>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</si>
  <si>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</si>
  <si>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</si>
  <si>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</si>
  <si>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</si>
  <si>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</si>
  <si>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</si>
  <si>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</si>
  <si>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</si>
  <si>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</si>
  <si>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</si>
  <si>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</si>
  <si>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</si>
  <si>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</si>
  <si>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</si>
  <si>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</si>
  <si>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</si>
  <si>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</si>
  <si>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</si>
  <si>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</si>
  <si>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</si>
  <si>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</si>
  <si>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</si>
  <si>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</si>
  <si>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</si>
  <si>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</si>
  <si>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</si>
  <si>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</si>
  <si>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</si>
  <si>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</si>
  <si>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</si>
  <si>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</si>
  <si>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</si>
  <si>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</si>
  <si>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</si>
  <si>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</si>
  <si>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</si>
  <si>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</si>
  <si>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</si>
  <si>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</si>
  <si>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</si>
  <si>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</si>
  <si>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</si>
  <si>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</si>
  <si>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</si>
  <si>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</si>
  <si>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</si>
  <si>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</si>
  <si>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</si>
  <si>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</si>
  <si>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</si>
  <si>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</si>
  <si>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</si>
  <si>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</si>
  <si>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</si>
  <si>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</si>
  <si>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</si>
  <si>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</si>
  <si>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</si>
  <si>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</si>
  <si>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</si>
  <si>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</si>
  <si>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</si>
  <si>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</si>
  <si>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</si>
  <si>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</si>
  <si>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</si>
  <si>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</si>
  <si>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</si>
  <si>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</si>
  <si>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</si>
  <si>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</si>
  <si>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</si>
  <si>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</si>
  <si>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</si>
  <si>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</si>
  <si>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</si>
  <si>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</si>
  <si>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</si>
  <si>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</si>
  <si>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</si>
  <si>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</si>
  <si>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</si>
  <si>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</si>
  <si>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</si>
  <si>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</si>
  <si>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</si>
  <si>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</si>
  <si>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</si>
  <si>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</si>
  <si>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</si>
  <si>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</si>
  <si>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</si>
  <si>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</si>
  <si>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</si>
  <si>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</si>
  <si>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</si>
  <si>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</si>
  <si>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</si>
  <si>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</si>
  <si>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</si>
  <si>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</si>
  <si>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</si>
  <si>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</si>
  <si>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</si>
  <si>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</si>
  <si>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</si>
  <si>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</si>
  <si>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</si>
  <si>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</si>
  <si>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</si>
  <si>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</si>
  <si>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</si>
  <si>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</si>
  <si>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</si>
  <si>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</si>
  <si>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</si>
  <si>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</si>
  <si>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</si>
  <si>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</si>
  <si>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</si>
  <si>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</si>
  <si>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</si>
  <si>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</si>
  <si>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</si>
  <si>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</si>
  <si>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</si>
  <si>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</si>
  <si>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</si>
  <si>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</si>
  <si>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</si>
  <si>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</si>
  <si>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</si>
  <si>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</si>
  <si>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</si>
  <si>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</si>
  <si>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</si>
  <si>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</si>
  <si>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</si>
  <si>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</si>
  <si>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</si>
  <si>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</si>
  <si>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</si>
  <si>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</si>
  <si>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</si>
  <si>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</si>
  <si>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</si>
  <si>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</si>
  <si>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</si>
  <si>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</si>
  <si>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</si>
  <si>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</si>
  <si>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</si>
  <si>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</si>
  <si>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</si>
  <si>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</si>
  <si>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</si>
  <si>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</si>
  <si>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</si>
  <si>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</si>
  <si>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</si>
  <si>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</si>
  <si>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</si>
  <si>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</si>
  <si>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</si>
  <si>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</si>
  <si>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</si>
  <si>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</si>
  <si>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</si>
  <si>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</si>
  <si>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</si>
  <si>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</si>
  <si>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</si>
  <si>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</si>
  <si>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</si>
  <si>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</si>
  <si>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</si>
  <si>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</si>
  <si>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</si>
  <si>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</si>
  <si>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</si>
  <si>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</si>
  <si>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</si>
  <si>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</si>
  <si>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</si>
  <si>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</si>
  <si>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</si>
  <si>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</si>
  <si>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</si>
  <si>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</si>
  <si>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</si>
  <si>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</si>
  <si>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</si>
  <si>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</si>
  <si>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</si>
  <si>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</si>
  <si>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</si>
  <si>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</si>
  <si>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</si>
  <si>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</si>
  <si>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</si>
  <si>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</si>
  <si>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</si>
  <si>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</si>
  <si>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</si>
  <si>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</si>
  <si>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</si>
  <si>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</si>
  <si>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</si>
  <si>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</si>
  <si>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</si>
  <si>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</si>
  <si>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</si>
  <si>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</si>
  <si>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</si>
  <si>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</si>
  <si>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</si>
  <si>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</si>
  <si>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</si>
  <si>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</si>
  <si>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</si>
  <si>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</si>
  <si>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</si>
  <si>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</si>
  <si>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</si>
  <si>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</si>
  <si>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</si>
  <si>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</si>
  <si>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</si>
  <si>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</si>
  <si>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</si>
  <si>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</si>
  <si>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</si>
  <si>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</si>
  <si>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</si>
  <si>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</si>
  <si>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</si>
  <si>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</si>
  <si>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</si>
  <si>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</si>
  <si>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</si>
  <si>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</si>
  <si>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</si>
  <si>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</si>
  <si>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</si>
  <si>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</si>
  <si>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</si>
  <si>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</si>
  <si>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</si>
  <si>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</si>
  <si>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</si>
  <si>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</si>
  <si>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</si>
  <si>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</si>
  <si>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</si>
  <si>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</si>
  <si>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</si>
  <si>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</si>
  <si>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</si>
  <si>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</si>
  <si>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</si>
  <si>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</si>
  <si>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</si>
  <si>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</si>
  <si>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</si>
  <si>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</si>
  <si>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</si>
  <si>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</si>
  <si>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</si>
  <si>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</si>
  <si>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</si>
  <si>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</si>
  <si>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</si>
  <si>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</si>
  <si>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</si>
  <si>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</si>
  <si>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</si>
  <si>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</si>
  <si>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</si>
  <si>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</si>
  <si>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</si>
  <si>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</si>
  <si>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</si>
  <si>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</si>
  <si>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</si>
  <si>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</si>
  <si>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</si>
  <si>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</si>
  <si>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</si>
  <si>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</si>
  <si>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</si>
  <si>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</si>
  <si>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</si>
  <si>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</si>
  <si>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</si>
  <si>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</si>
  <si>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</si>
  <si>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</si>
  <si>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</si>
  <si>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</si>
  <si>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</si>
  <si>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</si>
  <si>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</si>
  <si>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</si>
  <si>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</si>
  <si>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</si>
  <si>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</si>
  <si>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</si>
  <si>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</si>
  <si>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</si>
  <si>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</si>
  <si>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</si>
  <si>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</si>
  <si>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</si>
  <si>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</si>
  <si>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</si>
  <si>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</si>
  <si>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</si>
  <si>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</si>
  <si>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</si>
  <si>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</si>
  <si>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</si>
  <si>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</si>
  <si>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</si>
  <si>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</si>
  <si>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</si>
  <si>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</si>
  <si>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</si>
  <si>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</si>
  <si>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</si>
  <si>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</si>
  <si>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</si>
  <si>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</si>
  <si>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</si>
  <si>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</si>
  <si>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</si>
  <si>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</si>
  <si>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</si>
  <si>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</si>
  <si>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</si>
  <si>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</si>
  <si>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</si>
  <si>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</si>
  <si>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</si>
  <si>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</si>
  <si>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</si>
  <si>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</si>
  <si>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</si>
  <si>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</si>
  <si>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</si>
  <si>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</si>
  <si>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</si>
  <si>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</si>
  <si>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</si>
  <si>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</si>
  <si>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</si>
  <si>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</si>
  <si>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</si>
  <si>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</si>
  <si>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</si>
  <si>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</si>
  <si>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</si>
  <si>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</si>
  <si>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</si>
  <si>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</si>
  <si>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</si>
  <si>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</si>
  <si>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</si>
  <si>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</si>
  <si>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</si>
  <si>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</si>
  <si>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</si>
  <si>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</si>
  <si>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</si>
  <si>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</si>
  <si>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</si>
  <si>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</si>
  <si>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</si>
  <si>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</si>
  <si>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</si>
  <si>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</si>
  <si>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</si>
  <si>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</si>
  <si>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</si>
  <si>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</si>
  <si>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</si>
  <si>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</si>
  <si>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</si>
  <si>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</si>
  <si>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</si>
  <si>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</si>
  <si>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</si>
  <si>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</si>
  <si>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</si>
  <si>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</si>
  <si>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</si>
  <si>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</si>
  <si>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</si>
  <si>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</si>
  <si>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</si>
  <si>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</si>
  <si>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</si>
  <si>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</si>
  <si>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</si>
  <si>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</si>
  <si>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</si>
  <si>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</si>
  <si>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</si>
  <si>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</si>
  <si>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</si>
  <si>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</si>
  <si>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</si>
  <si>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</si>
  <si>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</si>
  <si>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</si>
  <si>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</si>
  <si>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</si>
  <si>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</si>
  <si>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</si>
  <si>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</si>
  <si>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</si>
  <si>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</si>
  <si>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</si>
  <si>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</si>
  <si>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</si>
  <si>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</si>
  <si>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</si>
  <si>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</si>
  <si>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</si>
  <si>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</si>
  <si>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</si>
  <si>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</si>
  <si>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</si>
  <si>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</si>
  <si>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</si>
  <si>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</si>
  <si>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</si>
  <si>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</si>
  <si>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</si>
  <si>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</si>
  <si>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</si>
  <si>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</si>
  <si>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</si>
  <si>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</si>
  <si>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</si>
  <si>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</si>
  <si>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</si>
  <si>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</si>
  <si>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</si>
  <si>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</si>
  <si>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</si>
  <si>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</si>
  <si>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</si>
  <si>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</si>
  <si>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</si>
  <si>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</si>
  <si>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</si>
  <si>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</si>
  <si>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</si>
  <si>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</si>
  <si>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</si>
  <si>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</si>
  <si>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</si>
  <si>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</si>
  <si>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</si>
  <si>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</si>
  <si>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</si>
  <si>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</si>
  <si>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</si>
  <si>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</si>
  <si>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</si>
  <si>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</si>
  <si>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</si>
  <si>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</si>
  <si>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</si>
  <si>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</si>
  <si>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</si>
  <si>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</si>
  <si>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</si>
  <si>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</si>
  <si>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</si>
  <si>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</si>
  <si>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</si>
  <si>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</si>
  <si>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</si>
  <si>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</si>
  <si>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</si>
  <si>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</si>
  <si>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</si>
  <si>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</si>
  <si>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</si>
  <si>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</si>
  <si>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</si>
  <si>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</si>
  <si>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</si>
  <si>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</si>
  <si>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</si>
  <si>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</si>
  <si>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</si>
  <si>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</si>
  <si>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</si>
  <si>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</si>
  <si>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</si>
  <si>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</si>
  <si>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</si>
  <si>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</si>
  <si>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</si>
  <si>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</si>
  <si>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</si>
  <si>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</si>
  <si>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</si>
  <si>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</si>
  <si>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</si>
  <si>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</si>
  <si>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</si>
  <si>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</si>
  <si>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</si>
  <si>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</si>
  <si>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</si>
  <si>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</si>
  <si>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</si>
  <si>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</si>
  <si>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</si>
  <si>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</si>
  <si>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</si>
  <si>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</si>
  <si>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</si>
  <si>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</si>
  <si>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</si>
  <si>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</si>
  <si>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</si>
  <si>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</si>
  <si>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</si>
  <si>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</si>
  <si>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</si>
  <si>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</si>
  <si>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</si>
  <si>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</si>
  <si>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</si>
  <si>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</si>
  <si>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</si>
  <si>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</si>
  <si>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</si>
  <si>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</si>
  <si>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</si>
  <si>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</si>
  <si>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</si>
  <si>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</si>
  <si>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</si>
  <si>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</si>
  <si>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</si>
  <si>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</si>
  <si>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</si>
  <si>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</si>
  <si>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</si>
  <si>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</si>
  <si>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</si>
  <si>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</si>
  <si>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</si>
  <si>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</si>
  <si>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</si>
  <si>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</si>
  <si>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</si>
  <si>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</si>
  <si>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</si>
  <si>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</si>
  <si>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</si>
  <si>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</si>
  <si>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</si>
  <si>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</si>
  <si>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</si>
  <si>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</si>
  <si>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</si>
  <si>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</si>
  <si>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</si>
  <si>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</si>
  <si>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</si>
  <si>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</si>
  <si>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</si>
  <si>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</si>
  <si>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</si>
  <si>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</si>
  <si>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</si>
  <si>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</si>
  <si>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</si>
  <si>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</si>
  <si>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</si>
  <si>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</si>
  <si>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</si>
  <si>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</si>
  <si>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</si>
  <si>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</si>
  <si>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</si>
  <si>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</si>
  <si>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</si>
  <si>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</si>
  <si>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</si>
  <si>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</si>
  <si>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</si>
  <si>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</si>
  <si>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</si>
  <si>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</si>
  <si>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</si>
  <si>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</si>
  <si>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</si>
  <si>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</si>
  <si>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</si>
  <si>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</si>
  <si>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</si>
  <si>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</si>
  <si>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</si>
  <si>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</si>
  <si>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</si>
  <si>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</si>
  <si>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</si>
  <si>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</si>
  <si>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</si>
  <si>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</si>
  <si>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</si>
  <si>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</si>
  <si>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</si>
  <si>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</si>
  <si>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</si>
  <si>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</si>
  <si>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</si>
  <si>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</si>
  <si>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</si>
  <si>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</si>
  <si>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</si>
  <si>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</si>
  <si>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</si>
  <si>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</si>
  <si>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</si>
  <si>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</si>
  <si>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</si>
  <si>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</si>
  <si>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</si>
  <si>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</si>
  <si>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</si>
  <si>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</si>
  <si>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</si>
  <si>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</si>
  <si>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</si>
  <si>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</si>
  <si>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</si>
  <si>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</si>
  <si>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</si>
  <si>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</si>
  <si>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</si>
  <si>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</si>
  <si>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</si>
  <si>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</si>
  <si>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</si>
  <si>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</si>
  <si>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</si>
  <si>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</si>
  <si>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</si>
  <si>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</si>
  <si>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</si>
  <si>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</si>
  <si>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</si>
  <si>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</si>
  <si>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</si>
  <si>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</si>
  <si>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</si>
  <si>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</si>
  <si>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</si>
  <si>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</si>
  <si>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</si>
  <si>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</si>
  <si>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</si>
  <si>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</si>
  <si>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</si>
  <si>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</si>
  <si>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</si>
  <si>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</si>
  <si>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</si>
  <si>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</si>
  <si>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</si>
  <si>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</si>
  <si>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</si>
  <si>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</si>
  <si>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</si>
  <si>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</si>
  <si>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</si>
  <si>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</si>
  <si>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</si>
  <si>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</si>
  <si>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</si>
  <si>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</si>
  <si>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</si>
  <si>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</si>
  <si>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</si>
  <si>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</si>
  <si>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</si>
  <si>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</si>
  <si>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</si>
  <si>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</si>
  <si>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</si>
  <si>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</si>
  <si>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</si>
  <si>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</si>
  <si>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</si>
  <si>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</si>
  <si>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</si>
  <si>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</si>
  <si>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</si>
  <si>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</si>
  <si>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</si>
  <si>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</si>
  <si>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</si>
  <si>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</si>
  <si>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</si>
  <si>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</si>
  <si>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</si>
  <si>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</si>
  <si>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</si>
  <si>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</si>
  <si>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</si>
  <si>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</si>
  <si>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</si>
  <si>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</si>
  <si>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</si>
  <si>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</si>
  <si>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</si>
  <si>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</si>
  <si>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</si>
  <si>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</si>
  <si>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</si>
  <si>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</si>
  <si>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</si>
  <si>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</si>
  <si>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</si>
  <si>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</si>
  <si>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</si>
  <si>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</si>
  <si>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</si>
  <si>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</si>
  <si>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</si>
  <si>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</si>
  <si>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</si>
  <si>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</si>
  <si>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</si>
  <si>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</si>
  <si>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</si>
  <si>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</si>
  <si>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</si>
  <si>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</si>
  <si>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</si>
  <si>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</si>
  <si>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</si>
  <si>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</si>
  <si>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</si>
  <si>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</si>
  <si>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</si>
  <si>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</si>
  <si>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</si>
  <si>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</si>
  <si>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</si>
  <si>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</si>
  <si>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</si>
  <si>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</si>
  <si>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</si>
  <si>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</si>
  <si>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</si>
  <si>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</si>
  <si>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</si>
  <si>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</si>
  <si>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</si>
  <si>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</si>
  <si>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</si>
  <si>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</si>
  <si>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</si>
  <si>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</si>
  <si>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</si>
  <si>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</si>
  <si>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</si>
  <si>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</si>
  <si>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</si>
  <si>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</si>
  <si>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</si>
  <si>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</si>
  <si>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</si>
  <si>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</si>
  <si>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</si>
  <si>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</si>
  <si>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</si>
  <si>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</si>
  <si>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</si>
  <si>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</si>
  <si>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</si>
  <si>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</si>
  <si>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</si>
  <si>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</si>
  <si>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</si>
  <si>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</si>
  <si>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</si>
  <si>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</si>
  <si>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</si>
  <si>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</si>
  <si>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</si>
  <si>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</si>
  <si>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</si>
  <si>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</si>
  <si>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</si>
  <si>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</si>
  <si>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</si>
  <si>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</si>
  <si>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</si>
  <si>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</si>
  <si>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</si>
  <si>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</si>
  <si>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</si>
  <si>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</si>
  <si>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</si>
  <si>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</si>
  <si>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</si>
  <si>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</si>
  <si>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</si>
  <si>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</si>
  <si>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</si>
  <si>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</si>
  <si>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</si>
  <si>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</si>
  <si>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</si>
  <si>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</si>
  <si>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</si>
  <si>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</si>
  <si>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</si>
  <si>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</si>
  <si>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</si>
  <si>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</si>
  <si>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</si>
  <si>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</si>
  <si>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</si>
  <si>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</si>
  <si>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</si>
  <si>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</si>
  <si>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</si>
  <si>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</si>
  <si>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</si>
  <si>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</si>
  <si>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</si>
  <si>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</si>
  <si>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</si>
  <si>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</si>
  <si>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</si>
  <si>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</si>
  <si>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</si>
  <si>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</si>
  <si>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</si>
  <si>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</si>
  <si>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</si>
  <si>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</si>
  <si>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</si>
  <si>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</si>
  <si>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</si>
  <si>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</si>
  <si>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</si>
  <si>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</si>
  <si>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</si>
  <si>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</si>
  <si>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</si>
  <si>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</si>
  <si>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</si>
  <si>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</si>
  <si>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</si>
  <si>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</si>
  <si>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</si>
  <si>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</si>
  <si>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</si>
  <si>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</si>
  <si>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</si>
  <si>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</si>
  <si>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</si>
  <si>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</si>
  <si>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</si>
  <si>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</si>
  <si>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</si>
  <si>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</si>
  <si>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</si>
  <si>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</si>
  <si>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</si>
  <si>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</si>
  <si>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</si>
  <si>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</si>
  <si>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</si>
  <si>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</si>
  <si>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</si>
  <si>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</si>
  <si>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</si>
  <si>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</si>
  <si>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</si>
  <si>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</si>
  <si>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</si>
  <si>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</si>
  <si>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</si>
  <si>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</si>
  <si>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</si>
  <si>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</si>
  <si>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</si>
  <si>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</si>
  <si>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</si>
  <si>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</si>
  <si>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</si>
  <si>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</si>
  <si>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</si>
  <si>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</si>
  <si>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</si>
  <si>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</si>
  <si>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</si>
  <si>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</si>
  <si>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</si>
  <si>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</si>
  <si>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</si>
  <si>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</si>
  <si>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</si>
  <si>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</si>
  <si>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</si>
  <si>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</si>
  <si>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</si>
  <si>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</si>
  <si>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</si>
  <si>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</si>
  <si>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</si>
  <si>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</si>
  <si>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</si>
  <si>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</si>
  <si>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</si>
  <si>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</si>
  <si>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</si>
  <si>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</si>
  <si>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</si>
  <si>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</si>
  <si>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</si>
  <si>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</si>
  <si>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</si>
  <si>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</si>
  <si>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</si>
  <si>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</si>
  <si>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</si>
  <si>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</si>
  <si>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</si>
  <si>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</si>
  <si>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</si>
  <si>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</si>
  <si>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</si>
  <si>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</si>
  <si>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</si>
  <si>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</si>
  <si>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</si>
  <si>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</si>
  <si>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</si>
  <si>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</si>
  <si>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</si>
  <si>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</si>
  <si>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</si>
  <si>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</si>
  <si>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</si>
  <si>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</si>
  <si>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</si>
  <si>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</si>
  <si>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</si>
  <si>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</si>
  <si>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</si>
  <si>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</si>
  <si>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</si>
  <si>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</si>
  <si>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</si>
  <si>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</si>
  <si>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</si>
  <si>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</si>
  <si>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</si>
  <si>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</si>
  <si>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</si>
  <si>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</si>
  <si>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</si>
  <si>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</si>
  <si>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</si>
  <si>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</si>
  <si>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</si>
  <si>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</si>
  <si>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</si>
  <si>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</si>
  <si>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</si>
  <si>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</si>
  <si>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</si>
  <si>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</si>
  <si>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</si>
  <si>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</si>
  <si>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</si>
  <si>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</si>
  <si>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</si>
  <si>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</si>
  <si>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</si>
  <si>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</si>
  <si>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</si>
  <si>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</si>
  <si>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</si>
  <si>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</si>
  <si>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</si>
  <si>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</si>
  <si>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</si>
  <si>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</si>
  <si>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</si>
  <si>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</si>
  <si>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</si>
  <si>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</si>
  <si>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</si>
  <si>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</si>
  <si>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</si>
  <si>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</si>
  <si>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</si>
  <si>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</si>
  <si>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</si>
  <si>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</si>
  <si>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</si>
  <si>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</si>
  <si>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</si>
  <si>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</si>
  <si>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</si>
  <si>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</si>
  <si>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</si>
  <si>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</si>
  <si>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</si>
  <si>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</si>
  <si>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</si>
  <si>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</si>
  <si>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</si>
  <si>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</si>
  <si>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</si>
  <si>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</si>
  <si>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</si>
  <si>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</si>
  <si>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</si>
  <si>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</si>
  <si>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</si>
  <si>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</si>
  <si>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</si>
  <si>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</si>
  <si>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</si>
  <si>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</si>
  <si>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</si>
  <si>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</si>
  <si>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</si>
  <si>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</si>
  <si>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</si>
  <si>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</si>
  <si>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</si>
  <si>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</si>
  <si>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</si>
  <si>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</si>
  <si>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</si>
  <si>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</si>
  <si>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</si>
  <si>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</si>
  <si>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</si>
  <si>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</si>
  <si>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</si>
  <si>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</si>
  <si>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</si>
  <si>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</si>
  <si>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</si>
  <si>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</si>
  <si>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</si>
  <si>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</si>
  <si>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</si>
  <si>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</si>
  <si>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</si>
  <si>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</si>
  <si>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</si>
  <si>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</si>
  <si>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</si>
  <si>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</si>
  <si>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</si>
  <si>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</si>
  <si>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</si>
  <si>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</si>
  <si>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</si>
  <si>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</si>
  <si>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</si>
  <si>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</si>
  <si>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</si>
  <si>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</si>
  <si>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</si>
  <si>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</si>
  <si>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</si>
  <si>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</si>
  <si>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</si>
  <si>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</si>
  <si>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</si>
  <si>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</si>
  <si>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</si>
  <si>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</si>
  <si>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</si>
  <si>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</si>
  <si>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</si>
  <si>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</si>
  <si>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</si>
  <si>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</si>
  <si>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</si>
  <si>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</si>
  <si>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</si>
  <si>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</si>
  <si>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</si>
  <si>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</si>
  <si>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</si>
  <si>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</si>
  <si>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</si>
  <si>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</si>
  <si>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</si>
  <si>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</si>
  <si>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</si>
  <si>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</si>
  <si>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</si>
  <si>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</si>
  <si>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</si>
  <si>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</si>
  <si>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</si>
  <si>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</si>
  <si>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</si>
  <si>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</si>
  <si>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</si>
  <si>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</si>
  <si>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</si>
  <si>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</si>
  <si>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</si>
  <si>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</si>
  <si>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</si>
  <si>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</si>
  <si>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</si>
  <si>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</si>
  <si>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</si>
  <si>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</si>
  <si>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</si>
  <si>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</si>
  <si>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</si>
  <si>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</si>
  <si>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</si>
  <si>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</si>
  <si>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</si>
  <si>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</si>
  <si>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</si>
  <si>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</si>
  <si>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</si>
  <si>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</si>
  <si>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</si>
  <si>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</si>
  <si>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</si>
  <si>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</si>
  <si>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</si>
  <si>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</si>
  <si>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</si>
  <si>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</si>
  <si>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</si>
  <si>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</si>
  <si>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</si>
  <si>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</si>
  <si>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</si>
  <si>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</si>
  <si>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</si>
  <si>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</si>
  <si>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</si>
  <si>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</si>
  <si>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</si>
  <si>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</si>
  <si>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</si>
  <si>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</si>
  <si>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</si>
  <si>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</si>
  <si>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</si>
  <si>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</si>
  <si>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</si>
  <si>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</si>
  <si>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</si>
  <si>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</si>
  <si>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</si>
  <si>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</si>
  <si>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</si>
  <si>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</si>
  <si>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</si>
  <si>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</si>
  <si>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</si>
  <si>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</si>
  <si>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</si>
  <si>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</si>
  <si>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</si>
  <si>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</si>
  <si>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</si>
  <si>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</si>
  <si>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</si>
  <si>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</si>
  <si>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</si>
  <si>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</si>
  <si>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</si>
  <si>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</si>
  <si>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</si>
  <si>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</si>
  <si>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</si>
  <si>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</si>
  <si>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</si>
  <si>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</si>
  <si>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</si>
  <si>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</si>
  <si>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</si>
  <si>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</si>
  <si>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</si>
  <si>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</si>
  <si>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</si>
  <si>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</si>
  <si>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</si>
  <si>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</si>
  <si>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</si>
  <si>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</si>
  <si>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</si>
  <si>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</si>
  <si>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</si>
  <si>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</si>
  <si>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</si>
  <si>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</si>
  <si>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</si>
  <si>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</si>
  <si>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</si>
  <si>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</si>
  <si>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</si>
  <si>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</si>
  <si>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</si>
  <si>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</si>
  <si>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</si>
  <si>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</si>
  <si>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</si>
  <si>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</si>
  <si>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</si>
  <si>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</si>
  <si>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</si>
  <si>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</si>
  <si>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</si>
  <si>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</si>
  <si>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</si>
  <si>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</si>
  <si>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</si>
  <si>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</si>
  <si>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</si>
  <si>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</si>
  <si>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</si>
  <si>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</si>
  <si>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</si>
  <si>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</si>
  <si>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</si>
  <si>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</si>
  <si>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</si>
  <si>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</si>
  <si>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</si>
  <si>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</si>
  <si>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</si>
  <si>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</si>
  <si>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</si>
  <si>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</si>
  <si>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</si>
  <si>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</si>
  <si>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</si>
  <si>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</si>
  <si>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</si>
  <si>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</si>
  <si>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</si>
  <si>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</si>
  <si>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</si>
  <si>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</si>
  <si>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</si>
  <si>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</si>
  <si>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</si>
  <si>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</si>
  <si>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</si>
  <si>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</si>
  <si>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</si>
  <si>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</si>
  <si>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</si>
  <si>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</si>
  <si>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</si>
  <si>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</si>
  <si>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</si>
  <si>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</si>
  <si>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</si>
  <si>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</si>
  <si>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</si>
  <si>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</si>
  <si>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</si>
  <si>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</si>
  <si>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</si>
  <si>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</si>
  <si>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</si>
  <si>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</si>
  <si>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</si>
  <si>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</si>
  <si>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</si>
  <si>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</si>
  <si>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</si>
  <si>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</si>
  <si>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</si>
  <si>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</si>
  <si>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</si>
  <si>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</si>
  <si>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</si>
  <si>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</si>
  <si>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</si>
  <si>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</si>
  <si>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</si>
  <si>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</si>
  <si>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</si>
  <si>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</si>
  <si>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</si>
  <si>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</si>
  <si>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</si>
  <si>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</si>
  <si>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</si>
  <si>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</si>
  <si>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</si>
  <si>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</si>
  <si>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</si>
  <si>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</si>
  <si>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</si>
  <si>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</si>
  <si>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</si>
  <si>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</si>
  <si>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</si>
  <si>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</si>
  <si>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</si>
  <si>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</si>
  <si>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</si>
  <si>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</si>
  <si>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</si>
  <si>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</si>
  <si>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</si>
  <si>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</si>
  <si>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</si>
  <si>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</si>
  <si>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</si>
  <si>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</si>
  <si>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</si>
  <si>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</si>
  <si>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</si>
  <si>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</si>
  <si>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</si>
  <si>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</si>
  <si>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</si>
  <si>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</si>
  <si>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</si>
  <si>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</si>
  <si>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</si>
  <si>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</si>
  <si>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</si>
  <si>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</si>
  <si>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</si>
  <si>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</si>
  <si>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</si>
  <si>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</si>
  <si>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</si>
  <si>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</si>
  <si>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</si>
  <si>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</si>
  <si>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</si>
  <si>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</si>
  <si>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</si>
  <si>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</si>
  <si>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</si>
  <si>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</si>
  <si>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</si>
  <si>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</si>
  <si>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</si>
  <si>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</si>
  <si>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</si>
  <si>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</si>
  <si>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</si>
  <si>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</si>
  <si>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</si>
  <si>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</si>
  <si>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</si>
  <si>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</si>
  <si>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</si>
  <si>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</si>
  <si>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</si>
  <si>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</si>
  <si>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</si>
  <si>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</si>
  <si>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</si>
  <si>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</si>
  <si>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</si>
  <si>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</si>
  <si>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</si>
  <si>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</si>
  <si>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</si>
  <si>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</si>
  <si>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</si>
  <si>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</si>
  <si>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</si>
  <si>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</si>
  <si>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</si>
  <si>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</si>
  <si>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</si>
  <si>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</si>
  <si>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</si>
  <si>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</si>
  <si>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</si>
  <si>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</si>
  <si>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</si>
  <si>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</si>
  <si>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</si>
  <si>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</si>
  <si>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</si>
  <si>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</si>
  <si>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</si>
  <si>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</si>
  <si>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</si>
  <si>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</si>
  <si>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</si>
  <si>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</si>
  <si>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</si>
  <si>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</si>
  <si>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</si>
  <si>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</si>
  <si>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</si>
  <si>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</si>
  <si>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</si>
  <si>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</si>
  <si>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</si>
  <si>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</si>
  <si>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</si>
  <si>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</si>
  <si>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</si>
  <si>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</si>
  <si>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</si>
  <si>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</si>
  <si>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</si>
  <si>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</si>
  <si>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</si>
  <si>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</si>
  <si>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</si>
  <si>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</si>
  <si>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</si>
  <si>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</si>
  <si>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</si>
  <si>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</si>
  <si>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</si>
  <si>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</si>
  <si>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</si>
  <si>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</si>
  <si>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</si>
  <si>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</si>
  <si>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</si>
  <si>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</si>
  <si>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</si>
  <si>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</si>
  <si>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</si>
  <si>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</si>
  <si>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</si>
  <si>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</si>
  <si>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</si>
  <si>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</si>
  <si>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</si>
  <si>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</si>
  <si>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</si>
  <si>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</si>
  <si>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</si>
  <si>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</si>
  <si>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</si>
  <si>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</si>
  <si>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</si>
  <si>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</si>
  <si>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</si>
  <si>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</si>
  <si>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</si>
  <si>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</si>
  <si>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</si>
  <si>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</si>
  <si>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</si>
  <si>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</si>
  <si>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</si>
  <si>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</si>
  <si>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</si>
  <si>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</si>
  <si>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</si>
  <si>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</si>
  <si>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</si>
  <si>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</si>
  <si>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</si>
  <si>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</si>
  <si>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</si>
  <si>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</si>
  <si>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</si>
  <si>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</si>
  <si>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</si>
  <si>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</si>
  <si>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</si>
  <si>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</si>
  <si>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</si>
  <si>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</si>
  <si>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</si>
  <si>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</si>
  <si>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</si>
  <si>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</si>
  <si>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</si>
  <si>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</si>
  <si>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</si>
  <si>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</si>
  <si>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</si>
  <si>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</si>
  <si>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</si>
  <si>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</si>
  <si>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</si>
  <si>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</si>
  <si>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</si>
  <si>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</si>
  <si>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</si>
  <si>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</si>
  <si>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</si>
  <si>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</si>
  <si>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</si>
  <si>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</si>
  <si>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</si>
  <si>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</si>
  <si>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</si>
  <si>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</si>
  <si>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</si>
  <si>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</si>
  <si>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</si>
  <si>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</si>
  <si>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</si>
  <si>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</si>
  <si>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</si>
  <si>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</si>
  <si>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</si>
  <si>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</si>
  <si>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</si>
  <si>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</si>
  <si>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</si>
  <si>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</si>
  <si>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</si>
  <si>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</si>
  <si>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</si>
  <si>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</si>
  <si>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</si>
  <si>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</si>
  <si>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</si>
  <si>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</si>
  <si>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</si>
  <si>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</si>
  <si>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</si>
  <si>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</si>
  <si>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</si>
  <si>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</si>
  <si>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</si>
  <si>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</si>
  <si>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</si>
  <si>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</si>
  <si>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</si>
  <si>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</si>
  <si>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</si>
  <si>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</si>
  <si>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</si>
  <si>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</si>
  <si>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</si>
  <si>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</si>
  <si>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</si>
  <si>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</si>
  <si>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</si>
  <si>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</si>
  <si>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</si>
  <si>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</si>
  <si>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</si>
  <si>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</si>
  <si>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</si>
  <si>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</si>
  <si>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</si>
  <si>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</si>
  <si>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</si>
  <si>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</si>
  <si>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</si>
  <si>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</si>
  <si>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</si>
  <si>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</si>
  <si>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</si>
  <si>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</si>
  <si>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</si>
  <si>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</si>
  <si>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</si>
  <si>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</si>
  <si>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</si>
  <si>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</si>
  <si>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</si>
  <si>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</si>
  <si>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</si>
  <si>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</si>
  <si>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</si>
  <si>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</si>
  <si>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</si>
  <si>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</si>
  <si>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</si>
  <si>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</si>
  <si>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</si>
  <si>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</si>
  <si>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</si>
  <si>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</si>
  <si>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</si>
  <si>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</si>
  <si>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</si>
  <si>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</si>
  <si>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</si>
  <si>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</si>
  <si>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</si>
  <si>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</si>
  <si>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</si>
  <si>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</si>
  <si>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</si>
  <si>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</si>
  <si>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</si>
  <si>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</si>
  <si>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</si>
  <si>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</si>
  <si>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</si>
  <si>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</si>
  <si>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</si>
  <si>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</si>
  <si>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</si>
  <si>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</si>
  <si>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</si>
  <si>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</si>
  <si>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</si>
  <si>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</si>
  <si>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</si>
  <si>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</si>
  <si>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</si>
  <si>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</si>
  <si>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</si>
  <si>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</si>
  <si>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</si>
  <si>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</si>
  <si>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</si>
  <si>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</si>
  <si>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</si>
  <si>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</si>
  <si>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</si>
  <si>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</si>
  <si>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</si>
  <si>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</si>
  <si>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</si>
  <si>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</si>
  <si>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</si>
  <si>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</si>
  <si>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</si>
  <si>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</si>
  <si>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</si>
  <si>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</si>
  <si>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</si>
  <si>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</si>
  <si>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</si>
  <si>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</si>
  <si>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</si>
  <si>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</si>
  <si>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</si>
  <si>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</si>
  <si>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</si>
  <si>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</si>
  <si>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</si>
  <si>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</si>
  <si>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</si>
  <si>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</si>
  <si>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</si>
  <si>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</si>
  <si>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</si>
  <si>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</si>
  <si>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</si>
  <si>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</si>
  <si>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</si>
  <si>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</si>
  <si>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</si>
  <si>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</si>
  <si>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</si>
  <si>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</si>
  <si>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</si>
  <si>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</si>
  <si>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</si>
  <si>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</si>
  <si>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</si>
  <si>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</si>
  <si>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</si>
  <si>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</si>
  <si>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</si>
  <si>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</si>
  <si>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</si>
  <si>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</si>
  <si>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</si>
  <si>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</si>
  <si>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</si>
  <si>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</si>
  <si>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</si>
  <si>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</si>
  <si>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</si>
  <si>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</si>
  <si>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</si>
  <si>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</si>
  <si>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</si>
  <si>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</si>
  <si>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</si>
  <si>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</si>
  <si>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</si>
  <si>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</si>
  <si>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</si>
  <si>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</si>
  <si>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</si>
  <si>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</si>
  <si>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</si>
  <si>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</si>
  <si>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</si>
  <si>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</si>
  <si>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</si>
  <si>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</si>
  <si>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</si>
  <si>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</si>
  <si>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</si>
  <si>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</si>
  <si>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</si>
  <si>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</si>
  <si>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</si>
  <si>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</si>
  <si>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</si>
  <si>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</si>
  <si>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</si>
  <si>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</si>
  <si>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</si>
  <si>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</si>
  <si>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</si>
  <si>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</si>
  <si>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</si>
  <si>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</si>
  <si>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</si>
  <si>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</si>
  <si>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</si>
  <si>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</si>
  <si>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</si>
  <si>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</si>
  <si>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</si>
  <si>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</si>
  <si>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</si>
  <si>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</si>
  <si>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</si>
  <si>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</si>
  <si>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</si>
  <si>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</si>
  <si>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</si>
  <si>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</si>
  <si>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</si>
  <si>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</si>
  <si>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</si>
  <si>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</si>
  <si>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</si>
  <si>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</si>
  <si>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</si>
  <si>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</si>
  <si>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</si>
  <si>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</si>
  <si>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</si>
  <si>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</si>
  <si>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</si>
  <si>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</si>
  <si>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</si>
  <si>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</si>
  <si>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</si>
  <si>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</si>
  <si>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</si>
  <si>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</si>
  <si>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</si>
  <si>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</si>
  <si>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</si>
  <si>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</si>
  <si>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</si>
  <si>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</si>
  <si>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</si>
  <si>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</si>
  <si>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</si>
  <si>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</si>
  <si>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</si>
  <si>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</si>
  <si>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</si>
  <si>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</si>
  <si>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</si>
  <si>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</si>
  <si>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</si>
  <si>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</si>
  <si>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</si>
  <si>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</si>
  <si>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</si>
  <si>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</si>
  <si>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</si>
  <si>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</si>
  <si>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</si>
  <si>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</si>
  <si>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</si>
  <si>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</si>
  <si>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</si>
  <si>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</si>
  <si>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</si>
  <si>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</si>
  <si>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</si>
  <si>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</si>
  <si>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</si>
  <si>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</si>
  <si>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</si>
  <si>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</si>
  <si>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</si>
  <si>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</si>
  <si>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</si>
  <si>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</si>
  <si>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</si>
  <si>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</si>
  <si>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</si>
  <si>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</si>
  <si>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</si>
  <si>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</si>
  <si>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</si>
  <si>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</si>
  <si>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</si>
  <si>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</si>
  <si>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</si>
  <si>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</si>
  <si>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</si>
  <si>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</si>
  <si>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</si>
  <si>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</si>
  <si>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</si>
  <si>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</si>
  <si>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</si>
  <si>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</si>
  <si>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</si>
  <si>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</si>
  <si>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</si>
  <si>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</si>
  <si>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</si>
  <si>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</si>
  <si>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</si>
  <si>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</si>
  <si>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</si>
  <si>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</si>
  <si>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</si>
  <si>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</si>
  <si>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</si>
  <si>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</si>
  <si>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</si>
  <si>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</si>
  <si>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</si>
  <si>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</si>
  <si>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</si>
  <si>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</si>
  <si>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</si>
  <si>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</si>
  <si>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</si>
  <si>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</si>
  <si>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</si>
  <si>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</si>
  <si>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</si>
  <si>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</si>
  <si>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</si>
  <si>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</si>
  <si>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</si>
  <si>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</si>
  <si>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</si>
  <si>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</si>
  <si>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</si>
  <si>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</si>
  <si>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</si>
  <si>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</si>
  <si>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</si>
  <si>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</si>
  <si>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</si>
  <si>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</si>
  <si>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</si>
  <si>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</si>
  <si>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</si>
  <si>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</si>
  <si>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</si>
  <si>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</si>
  <si>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</si>
  <si>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</si>
  <si>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</si>
  <si>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</si>
  <si>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</si>
  <si>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</si>
  <si>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</si>
  <si>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</si>
  <si>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</si>
  <si>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</si>
  <si>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</si>
  <si>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</si>
  <si>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</si>
  <si>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</si>
  <si>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</si>
  <si>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</si>
  <si>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</si>
  <si>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</si>
  <si>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</si>
  <si>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</si>
  <si>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</si>
  <si>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</si>
  <si>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</si>
  <si>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</si>
  <si>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</si>
  <si>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</si>
  <si>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</si>
  <si>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</si>
  <si>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</si>
  <si>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</si>
  <si>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</si>
  <si>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</si>
  <si>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</si>
  <si>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</si>
  <si>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</si>
  <si>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</si>
  <si>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</si>
  <si>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</si>
  <si>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</si>
  <si>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</si>
  <si>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</si>
  <si>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</si>
  <si>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</si>
  <si>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</si>
  <si>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</si>
  <si>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</si>
  <si>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</si>
  <si>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</si>
  <si>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</si>
  <si>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</si>
  <si>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</si>
  <si>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</si>
  <si>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</si>
  <si>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</si>
  <si>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</si>
  <si>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</si>
  <si>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</si>
  <si>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</si>
  <si>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</si>
  <si>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</si>
  <si>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</si>
  <si>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</si>
  <si>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</si>
  <si>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</si>
  <si>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</si>
  <si>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</si>
  <si>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</si>
  <si>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</si>
  <si>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</si>
  <si>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</si>
  <si>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</si>
  <si>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</si>
  <si>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</si>
  <si>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</si>
  <si>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</si>
  <si>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</si>
  <si>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</si>
  <si>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</si>
  <si>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</si>
  <si>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</si>
  <si>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</si>
  <si>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</si>
  <si>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</si>
  <si>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</si>
  <si>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</si>
  <si>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</si>
  <si>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</si>
  <si>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</si>
  <si>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</si>
  <si>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</si>
  <si>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</si>
  <si>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</si>
  <si>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</si>
  <si>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</si>
  <si>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</si>
  <si>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</si>
  <si>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</si>
  <si>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</si>
  <si>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</si>
  <si>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</si>
  <si>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</si>
  <si>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</si>
  <si>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</si>
  <si>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</si>
  <si>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</si>
  <si>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</si>
  <si>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</si>
  <si>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</si>
  <si>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</si>
  <si>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</si>
  <si>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</si>
  <si>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</si>
  <si>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</si>
  <si>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</si>
  <si>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</si>
  <si>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</si>
  <si>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</si>
  <si>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</si>
  <si>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</si>
  <si>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</si>
  <si>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</si>
  <si>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</si>
  <si>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</si>
  <si>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</si>
  <si>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</si>
  <si>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</si>
  <si>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</si>
  <si>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</si>
  <si>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</si>
  <si>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</si>
  <si>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</si>
  <si>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</si>
  <si>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</si>
  <si>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</si>
  <si>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</si>
  <si>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</si>
  <si>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</si>
  <si>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</si>
  <si>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</si>
  <si>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</si>
  <si>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</si>
  <si>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</si>
  <si>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</si>
  <si>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</si>
  <si>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</si>
  <si>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</si>
  <si>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</si>
  <si>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</si>
  <si>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</si>
  <si>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</si>
  <si>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</si>
  <si>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</si>
  <si>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</si>
  <si>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</si>
  <si>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</si>
  <si>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</si>
  <si>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</si>
  <si>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</si>
  <si>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</si>
  <si>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</si>
  <si>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</si>
  <si>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</si>
  <si>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</si>
  <si>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</si>
  <si>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</si>
  <si>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</si>
  <si>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</si>
  <si>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</si>
  <si>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</si>
  <si>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</si>
  <si>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</si>
  <si>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</si>
  <si>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</si>
  <si>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</si>
  <si>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</si>
  <si>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</si>
  <si>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</si>
  <si>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</si>
  <si>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</si>
  <si>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</si>
  <si>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</si>
  <si>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</si>
  <si>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</si>
  <si>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</si>
  <si>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</si>
  <si>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</si>
  <si>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</si>
  <si>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</si>
  <si>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</si>
  <si>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</si>
  <si>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</si>
  <si>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</si>
  <si>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</si>
  <si>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</si>
  <si>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</si>
  <si>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</si>
  <si>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</si>
  <si>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</si>
  <si>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</si>
  <si>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</si>
  <si>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</si>
  <si>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</si>
  <si>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</si>
  <si>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</si>
  <si>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</si>
  <si>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</si>
  <si>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</si>
  <si>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</si>
  <si>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</si>
  <si>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</si>
  <si>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</si>
  <si>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</si>
  <si>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</si>
  <si>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</si>
  <si>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</si>
  <si>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</si>
  <si>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</si>
  <si>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</si>
  <si>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</si>
  <si>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</si>
  <si>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</si>
  <si>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</si>
  <si>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</si>
  <si>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</si>
  <si>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</si>
  <si>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</si>
  <si>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</si>
  <si>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</si>
  <si>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</si>
  <si>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</si>
  <si>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</si>
  <si>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</si>
  <si>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</si>
  <si>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</si>
  <si>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</si>
  <si>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</si>
  <si>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</si>
  <si>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</si>
  <si>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</si>
  <si>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</si>
  <si>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</si>
  <si>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</si>
  <si>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</si>
  <si>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</si>
  <si>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</si>
  <si>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</si>
  <si>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</si>
  <si>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</si>
  <si>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</si>
  <si>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</si>
  <si>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</si>
  <si>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</si>
  <si>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</si>
  <si>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</si>
  <si>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</si>
  <si>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</si>
  <si>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</si>
  <si>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</si>
  <si>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</si>
  <si>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</si>
  <si>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</si>
  <si>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</si>
  <si>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</si>
  <si>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</si>
  <si>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</si>
  <si>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</si>
  <si>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</si>
  <si>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</si>
  <si>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</si>
  <si>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</si>
  <si>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</si>
  <si>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</si>
  <si>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</si>
  <si>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</si>
  <si>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</si>
  <si>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</si>
  <si>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</si>
  <si>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</si>
  <si>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</si>
  <si>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</si>
  <si>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</si>
  <si>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</si>
  <si>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</si>
  <si>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</si>
  <si>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</si>
  <si>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</si>
  <si>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</si>
  <si>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</si>
  <si>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</si>
  <si>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</si>
  <si>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</si>
  <si>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</si>
  <si>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</si>
  <si>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</si>
  <si>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</si>
  <si>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</si>
  <si>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</si>
  <si>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</si>
  <si>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</si>
  <si>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</si>
  <si>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</si>
  <si>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</si>
  <si>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</si>
  <si>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</si>
  <si>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</si>
  <si>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</si>
  <si>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</si>
  <si>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</si>
  <si>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</si>
  <si>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</si>
  <si>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</si>
  <si>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</si>
  <si>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</si>
  <si>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</si>
  <si>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</si>
  <si>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</si>
  <si>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</si>
  <si>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</si>
  <si>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</si>
  <si>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</si>
  <si>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</si>
  <si>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</si>
  <si>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</si>
  <si>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</si>
  <si>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</si>
  <si>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</si>
  <si>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</si>
  <si>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</si>
  <si>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</si>
  <si>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</si>
  <si>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</si>
  <si>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</si>
  <si>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</si>
  <si>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</si>
  <si>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</si>
  <si>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</si>
  <si>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</si>
  <si>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</si>
  <si>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</si>
  <si>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</si>
  <si>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</si>
  <si>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</si>
  <si>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</si>
  <si>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</si>
  <si>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</si>
  <si>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</si>
  <si>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</si>
  <si>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</si>
  <si>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</si>
  <si>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</si>
  <si>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</si>
  <si>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</si>
  <si>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</si>
  <si>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</si>
  <si>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</si>
  <si>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</si>
  <si>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</si>
  <si>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</si>
  <si>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</si>
  <si>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</si>
  <si>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</si>
  <si>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</si>
  <si>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</si>
  <si>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</si>
  <si>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</si>
  <si>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</si>
  <si>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</si>
  <si>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</si>
  <si>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</si>
  <si>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</si>
  <si>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</si>
  <si>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</si>
  <si>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</si>
  <si>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</si>
  <si>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</si>
  <si>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</si>
  <si>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</si>
  <si>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</si>
  <si>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</si>
  <si>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</si>
  <si>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</si>
  <si>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</si>
  <si>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</si>
  <si>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</si>
  <si>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</si>
  <si>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</si>
  <si>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</si>
  <si>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</si>
  <si>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</si>
  <si>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</si>
  <si>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</si>
  <si>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</si>
  <si>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</si>
  <si>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</si>
  <si>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</si>
  <si>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</si>
  <si>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</si>
  <si>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</si>
  <si>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</si>
  <si>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</si>
  <si>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</si>
  <si>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</si>
  <si>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</si>
  <si>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</si>
  <si>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</si>
  <si>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</si>
  <si>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</si>
  <si>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</si>
  <si>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</si>
  <si>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</si>
  <si>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</si>
  <si>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</si>
  <si>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</si>
  <si>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</si>
  <si>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</si>
  <si>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</si>
  <si>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</si>
  <si>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</si>
  <si>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</si>
  <si>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</si>
  <si>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</si>
  <si>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</si>
  <si>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</si>
  <si>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</si>
  <si>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</si>
  <si>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</si>
  <si>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</si>
  <si>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</si>
  <si>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</si>
  <si>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</si>
  <si>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</si>
  <si>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</si>
  <si>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</si>
  <si>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</si>
  <si>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</si>
  <si>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</si>
  <si>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</si>
  <si>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</si>
  <si>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</si>
  <si>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</si>
  <si>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</si>
  <si>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</si>
  <si>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</si>
  <si>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</si>
  <si>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</si>
  <si>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</si>
  <si>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</si>
  <si>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</si>
  <si>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</si>
  <si>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</si>
  <si>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</si>
  <si>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</si>
  <si>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</si>
  <si>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</si>
  <si>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</si>
  <si>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</si>
  <si>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</si>
  <si>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</si>
  <si>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</si>
  <si>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</si>
  <si>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</si>
  <si>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</si>
  <si>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</si>
  <si>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</si>
  <si>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</si>
  <si>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</si>
  <si>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</si>
  <si>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</si>
  <si>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</si>
  <si>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</si>
  <si>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</si>
  <si>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</si>
  <si>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</si>
  <si>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</si>
  <si>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</si>
  <si>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</si>
  <si>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</si>
  <si>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</si>
  <si>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</si>
  <si>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</si>
  <si>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</si>
  <si>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</si>
  <si>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</si>
  <si>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</si>
  <si>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</si>
  <si>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</si>
  <si>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</si>
  <si>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</si>
  <si>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</si>
  <si>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</si>
  <si>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</si>
  <si>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</si>
  <si>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</si>
  <si>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</si>
  <si>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</si>
  <si>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</si>
  <si>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</si>
  <si>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</si>
  <si>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</si>
  <si>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</si>
  <si>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</si>
  <si>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</si>
  <si>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</si>
  <si>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</si>
  <si>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</si>
  <si>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</si>
  <si>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</si>
  <si>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</si>
  <si>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</si>
  <si>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</si>
  <si>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</si>
  <si>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</si>
  <si>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</si>
  <si>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</si>
  <si>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</si>
  <si>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</si>
  <si>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</si>
  <si>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</si>
  <si>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</si>
  <si>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</si>
  <si>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</si>
  <si>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</si>
  <si>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</si>
  <si>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</si>
  <si>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</si>
  <si>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</si>
  <si>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</si>
  <si>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</si>
  <si>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</si>
  <si>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</si>
  <si>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</si>
  <si>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</si>
  <si>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</si>
  <si>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</si>
  <si>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</si>
  <si>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</si>
  <si>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</si>
  <si>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</si>
  <si>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</si>
  <si>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</si>
  <si>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</si>
  <si>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</si>
  <si>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</si>
  <si>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</si>
  <si>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</si>
  <si>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</si>
  <si>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</si>
  <si>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</si>
  <si>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</si>
  <si>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</si>
  <si>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</si>
  <si>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</si>
  <si>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</si>
  <si>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</si>
  <si>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</si>
  <si>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</si>
  <si>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</si>
  <si>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</si>
  <si>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</si>
  <si>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</si>
  <si>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</si>
  <si>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</si>
  <si>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</si>
  <si>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</si>
  <si>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</si>
  <si>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</si>
  <si>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</si>
  <si>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</si>
  <si>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</si>
  <si>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</si>
  <si>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</si>
  <si>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</si>
  <si>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</si>
  <si>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</si>
  <si>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</si>
  <si>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</si>
  <si>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</si>
  <si>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</si>
  <si>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</si>
  <si>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</si>
  <si>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</si>
  <si>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</si>
  <si>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</si>
  <si>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</si>
  <si>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</si>
  <si>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</si>
  <si>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</si>
  <si>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</si>
  <si>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</si>
  <si>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</si>
  <si>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</si>
  <si>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</si>
  <si>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</si>
  <si>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</si>
  <si>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</si>
  <si>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</si>
  <si>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</si>
  <si>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</si>
  <si>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</si>
  <si>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</si>
  <si>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</si>
  <si>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</si>
  <si>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</si>
  <si>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</si>
  <si>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</si>
  <si>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</si>
  <si>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</si>
  <si>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</si>
  <si>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</si>
  <si>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</si>
  <si>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</si>
  <si>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</si>
  <si>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</si>
  <si>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</si>
  <si>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</si>
  <si>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</si>
  <si>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</si>
  <si>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</si>
  <si>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</si>
  <si>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</si>
  <si>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</si>
  <si>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</si>
  <si>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</si>
  <si>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</si>
  <si>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</si>
  <si>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</si>
  <si>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</si>
  <si>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</si>
  <si>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</si>
  <si>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</si>
  <si>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</si>
  <si>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</si>
  <si>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</si>
  <si>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</si>
  <si>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</si>
  <si>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</si>
  <si>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</si>
  <si>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</si>
  <si>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</si>
  <si>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</si>
  <si>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</si>
  <si>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</si>
  <si>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</si>
  <si>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</si>
  <si>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</si>
  <si>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</si>
  <si>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</si>
  <si>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</si>
  <si>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</si>
  <si>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</si>
  <si>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</si>
  <si>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</si>
  <si>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</si>
  <si>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</si>
  <si>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</si>
  <si>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</si>
  <si>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</si>
  <si>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</si>
  <si>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</si>
  <si>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</si>
  <si>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</si>
  <si>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</si>
  <si>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</si>
  <si>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</si>
  <si>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</si>
  <si>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</si>
  <si>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</si>
  <si>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</si>
  <si>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</si>
  <si>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</si>
  <si>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</si>
  <si>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</si>
  <si>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</si>
  <si>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</si>
  <si>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</si>
  <si>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</si>
  <si>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</si>
  <si>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</si>
  <si>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</si>
  <si>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</si>
  <si>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</si>
  <si>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</si>
  <si>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</si>
  <si>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</si>
  <si>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</si>
  <si>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</si>
  <si>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</si>
  <si>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</si>
  <si>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</si>
  <si>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</si>
  <si>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</si>
  <si>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</si>
  <si>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</si>
  <si>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</si>
  <si>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</si>
  <si>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</si>
  <si>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</si>
  <si>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</si>
  <si>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</si>
  <si>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</si>
  <si>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</si>
  <si>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</si>
  <si>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</si>
  <si>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</si>
  <si>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</si>
  <si>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</si>
  <si>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</si>
  <si>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</si>
  <si>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</si>
  <si>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</si>
  <si>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</si>
  <si>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</si>
  <si>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</si>
  <si>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</si>
  <si>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</si>
  <si>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</si>
  <si>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</si>
  <si>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</si>
  <si>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</si>
  <si>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</si>
  <si>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</si>
  <si>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</si>
  <si>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</si>
  <si>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</si>
  <si>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</si>
  <si>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</si>
  <si>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</si>
  <si>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</si>
  <si>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</si>
  <si>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</si>
  <si>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</si>
  <si>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</si>
  <si>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</si>
  <si>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</si>
  <si>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</si>
  <si>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</si>
  <si>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</si>
  <si>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</si>
  <si>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</si>
  <si>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</si>
  <si>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</si>
  <si>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</si>
  <si>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</si>
  <si>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</si>
  <si>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</si>
  <si>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</si>
  <si>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</si>
  <si>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</si>
  <si>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</si>
  <si>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</si>
  <si>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</si>
  <si>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</si>
  <si>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</si>
  <si>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</si>
  <si>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</si>
  <si>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</si>
  <si>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</si>
  <si>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</si>
  <si>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</si>
  <si>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</si>
  <si>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</si>
  <si>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</si>
  <si>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</si>
  <si>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</si>
  <si>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</si>
  <si>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</si>
  <si>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</si>
  <si>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</si>
  <si>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</si>
  <si>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</si>
  <si>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</si>
  <si>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</si>
  <si>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</si>
  <si>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</si>
  <si>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</si>
  <si>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</si>
  <si>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</si>
  <si>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</si>
  <si>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</si>
  <si>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</si>
  <si>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</si>
  <si>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</si>
  <si>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</si>
  <si>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</si>
  <si>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</si>
  <si>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</si>
  <si>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</si>
  <si>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</si>
  <si>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</si>
  <si>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</si>
  <si>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</si>
  <si>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</si>
  <si>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</si>
  <si>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</si>
  <si>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</si>
  <si>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</si>
  <si>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</si>
  <si>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</si>
  <si>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</si>
  <si>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</si>
  <si>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</si>
  <si>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</si>
  <si>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</si>
  <si>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</si>
  <si>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</si>
  <si>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</si>
  <si>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</si>
  <si>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</si>
  <si>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</si>
  <si>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</si>
  <si>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</si>
  <si>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</si>
  <si>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</si>
  <si>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</si>
  <si>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</si>
  <si>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</si>
  <si>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</si>
  <si>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</si>
  <si>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</si>
  <si>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</si>
  <si>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</si>
  <si>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</si>
  <si>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</si>
  <si>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</si>
  <si>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</si>
  <si>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</si>
  <si>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</si>
  <si>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</si>
  <si>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</si>
  <si>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</si>
  <si>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</si>
  <si>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</si>
  <si>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</si>
  <si>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</si>
  <si>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</si>
  <si>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</si>
  <si>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</si>
  <si>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</si>
  <si>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</si>
  <si>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</si>
  <si>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</si>
  <si>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</si>
  <si>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</si>
  <si>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</si>
  <si>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</si>
  <si>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</si>
  <si>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</si>
  <si>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</si>
  <si>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</si>
  <si>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</si>
  <si>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</si>
  <si>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</si>
  <si>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</si>
  <si>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</si>
  <si>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</si>
  <si>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</si>
  <si>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</si>
  <si>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</si>
  <si>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</si>
  <si>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</si>
  <si>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</si>
  <si>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</si>
  <si>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</si>
  <si>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</si>
  <si>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</si>
  <si>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</si>
  <si>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</si>
  <si>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</si>
  <si>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</si>
  <si>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</si>
  <si>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</si>
  <si>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</si>
  <si>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</si>
  <si>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</si>
  <si>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</si>
  <si>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</si>
  <si>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</si>
  <si>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</si>
  <si>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</si>
  <si>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</si>
  <si>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</si>
  <si>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</si>
  <si>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</si>
  <si>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</si>
  <si>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</si>
  <si>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</si>
  <si>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</si>
  <si>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</si>
  <si>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</si>
  <si>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</si>
  <si>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</si>
  <si>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</si>
  <si>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</si>
  <si>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</si>
  <si>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</si>
  <si>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</si>
  <si>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</si>
  <si>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</si>
  <si>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</si>
  <si>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</si>
  <si>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</si>
  <si>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</si>
  <si>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</si>
  <si>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</si>
  <si>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</si>
  <si>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</si>
  <si>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</si>
  <si>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</si>
  <si>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</si>
  <si>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</si>
  <si>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</si>
  <si>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</si>
  <si>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</si>
  <si>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</si>
  <si>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</si>
  <si>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</si>
  <si>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</si>
  <si>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</si>
  <si>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</si>
  <si>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</si>
  <si>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</si>
  <si>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</si>
  <si>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</si>
  <si>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</si>
  <si>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</si>
  <si>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</si>
  <si>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</si>
  <si>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</si>
  <si>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</si>
  <si>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</si>
  <si>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</si>
  <si>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</si>
  <si>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</si>
  <si>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</si>
  <si>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</si>
  <si>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</si>
  <si>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</si>
  <si>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</si>
  <si>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</si>
  <si>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</si>
  <si>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</si>
  <si>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</si>
  <si>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</si>
  <si>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</si>
  <si>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</si>
  <si>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</si>
  <si>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</si>
  <si>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</si>
  <si>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</si>
  <si>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</si>
  <si>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</si>
  <si>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</si>
  <si>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</si>
  <si>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</si>
  <si>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</si>
  <si>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</si>
  <si>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</si>
  <si>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</si>
  <si>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</si>
  <si>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</si>
  <si>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</si>
  <si>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</si>
  <si>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</si>
  <si>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</si>
  <si>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</si>
  <si>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</si>
  <si>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</si>
  <si>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</si>
  <si>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</si>
  <si>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</si>
  <si>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</si>
  <si>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</si>
  <si>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</si>
  <si>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</si>
  <si>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</si>
  <si>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</si>
  <si>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</si>
  <si>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</si>
  <si>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</si>
  <si>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</si>
  <si>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</si>
  <si>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</si>
  <si>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</si>
  <si>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</si>
  <si>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</si>
  <si>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</si>
  <si>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</si>
  <si>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</si>
  <si>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</si>
  <si>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</si>
  <si>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</si>
  <si>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</si>
  <si>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</si>
  <si>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</si>
  <si>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</si>
  <si>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</si>
  <si>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</si>
  <si>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</si>
  <si>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</si>
  <si>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</si>
  <si>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</si>
  <si>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</si>
  <si>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</si>
  <si>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</si>
  <si>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</si>
  <si>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</si>
  <si>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</si>
  <si>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</si>
  <si>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</si>
  <si>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</si>
  <si>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</si>
  <si>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</si>
  <si>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</si>
  <si>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</si>
  <si>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</si>
  <si>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</si>
  <si>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</si>
  <si>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</si>
  <si>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</si>
  <si>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</si>
  <si>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</si>
  <si>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</si>
  <si>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</si>
  <si>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</si>
  <si>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</si>
  <si>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</si>
  <si>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</si>
  <si>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</si>
  <si>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</si>
  <si>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</si>
  <si>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</si>
  <si>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</si>
  <si>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</si>
  <si>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</si>
  <si>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</si>
  <si>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</si>
  <si>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</si>
  <si>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</si>
  <si>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</si>
  <si>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</si>
  <si>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</si>
  <si>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</si>
  <si>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</si>
  <si>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</si>
  <si>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</si>
  <si>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</si>
  <si>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</si>
  <si>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</si>
  <si>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</si>
  <si>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</si>
  <si>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</si>
  <si>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</si>
  <si>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</si>
  <si>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</si>
  <si>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</si>
  <si>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</si>
  <si>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</si>
  <si>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</si>
  <si>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</si>
  <si>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</si>
  <si>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</si>
  <si>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</si>
  <si>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</si>
  <si>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</si>
  <si>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</si>
  <si>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</si>
  <si>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</si>
  <si>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</si>
  <si>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</si>
  <si>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</si>
  <si>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</si>
  <si>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</si>
  <si>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</si>
  <si>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</si>
  <si>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</si>
  <si>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</si>
  <si>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</si>
  <si>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</si>
  <si>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</si>
  <si>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</si>
  <si>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</si>
  <si>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</si>
  <si>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</si>
  <si>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</si>
  <si>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</si>
  <si>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</si>
  <si>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</si>
  <si>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</si>
  <si>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</si>
  <si>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</si>
  <si>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</si>
  <si>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</si>
  <si>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</si>
  <si>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</si>
  <si>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</si>
  <si>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</si>
  <si>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</si>
  <si>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</si>
  <si>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</si>
  <si>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</si>
  <si>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</si>
  <si>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</si>
  <si>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</si>
  <si>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</si>
  <si>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</si>
  <si>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</si>
  <si>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</si>
  <si>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</si>
  <si>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</si>
  <si>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</si>
  <si>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</si>
  <si>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</si>
  <si>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</si>
  <si>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</si>
  <si>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</si>
  <si>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</si>
  <si>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</si>
  <si>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</si>
  <si>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</si>
  <si>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</si>
  <si>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</si>
  <si>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</si>
  <si>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</si>
  <si>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</si>
  <si>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</si>
  <si>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</si>
  <si>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</si>
  <si>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</si>
  <si>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</si>
  <si>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</si>
  <si>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</si>
  <si>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</si>
  <si>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</si>
  <si>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</si>
  <si>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</si>
  <si>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</si>
  <si>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</si>
  <si>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</si>
  <si>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</si>
  <si>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</si>
  <si>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</si>
  <si>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</si>
  <si>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</si>
  <si>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</si>
  <si>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</si>
  <si>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</si>
  <si>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</si>
  <si>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</si>
  <si>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</si>
  <si>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</si>
  <si>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</si>
  <si>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</si>
  <si>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</si>
  <si>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</si>
  <si>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</si>
  <si>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</si>
  <si>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</si>
  <si>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</si>
  <si>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</si>
  <si>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</si>
  <si>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</si>
  <si>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</si>
  <si>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</si>
  <si>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</si>
  <si>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</si>
  <si>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</si>
  <si>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</si>
  <si>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</si>
  <si>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</si>
  <si>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</si>
  <si>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</si>
  <si>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</si>
  <si>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</si>
  <si>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</si>
  <si>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</si>
  <si>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</si>
  <si>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</si>
  <si>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</si>
  <si>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</si>
  <si>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</si>
  <si>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</si>
  <si>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</si>
  <si>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</si>
  <si>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</si>
  <si>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</si>
  <si>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</si>
  <si>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</si>
  <si>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</si>
  <si>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</si>
  <si>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</si>
  <si>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</si>
  <si>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</si>
  <si>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</si>
  <si>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</si>
  <si>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</si>
  <si>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</si>
  <si>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</si>
  <si>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</si>
  <si>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</si>
  <si>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</si>
  <si>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</si>
  <si>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</si>
  <si>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</si>
  <si>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</si>
  <si>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</si>
  <si>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</si>
  <si>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</si>
  <si>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</si>
  <si>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</si>
  <si>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</si>
  <si>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</si>
  <si>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</si>
  <si>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</si>
  <si>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</si>
  <si>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</si>
  <si>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</si>
  <si>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</si>
  <si>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</si>
  <si>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</si>
  <si>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</si>
  <si>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</si>
  <si>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</si>
  <si>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</si>
  <si>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</si>
  <si>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</si>
  <si>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</si>
  <si>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</si>
  <si>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</si>
  <si>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</si>
  <si>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</si>
  <si>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</si>
  <si>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</si>
  <si>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</si>
  <si>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</si>
  <si>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</si>
  <si>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</si>
  <si>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</si>
  <si>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</si>
  <si>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</si>
  <si>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</si>
  <si>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</si>
  <si>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</si>
  <si>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</si>
  <si>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</si>
  <si>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</si>
  <si>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</si>
  <si>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</si>
  <si>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</si>
  <si>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</si>
  <si>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</si>
  <si>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</si>
  <si>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</si>
  <si>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</si>
  <si>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</si>
  <si>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</si>
  <si>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</si>
  <si>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</si>
  <si>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</si>
  <si>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</si>
  <si>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</si>
  <si>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</si>
  <si>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</si>
  <si>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</si>
  <si>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</si>
  <si>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</si>
  <si>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</si>
  <si>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</si>
  <si>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</si>
  <si>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</si>
  <si>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</si>
  <si>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</si>
  <si>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</si>
  <si>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</si>
  <si>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</si>
  <si>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</si>
  <si>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</si>
  <si>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</si>
  <si>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</si>
  <si>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</si>
  <si>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</si>
  <si>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</si>
  <si>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</si>
  <si>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</si>
  <si>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</si>
  <si>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</si>
  <si>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</si>
  <si>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</si>
  <si>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</si>
  <si>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</si>
  <si>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</si>
  <si>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</si>
  <si>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</si>
  <si>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</si>
  <si>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</si>
  <si>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</si>
  <si>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</si>
  <si>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</si>
  <si>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</si>
  <si>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</si>
  <si>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</si>
  <si>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</si>
  <si>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</si>
  <si>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</si>
  <si>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</si>
  <si>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</si>
  <si>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</si>
  <si>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</si>
  <si>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</si>
  <si>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</si>
  <si>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</si>
  <si>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</si>
  <si>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</si>
  <si>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</si>
  <si>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</si>
  <si>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</si>
  <si>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</si>
  <si>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</si>
  <si>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</si>
  <si>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</si>
  <si>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</si>
  <si>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</si>
  <si>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</si>
  <si>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</si>
  <si>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</si>
  <si>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</si>
  <si>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</si>
  <si>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</si>
  <si>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</si>
  <si>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</si>
  <si>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</si>
  <si>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</si>
  <si>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</si>
  <si>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</si>
  <si>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</si>
  <si>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</si>
  <si>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</si>
  <si>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</si>
  <si>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</si>
  <si>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</si>
  <si>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</si>
  <si>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</si>
  <si>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</si>
  <si>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</si>
  <si>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</si>
  <si>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</si>
  <si>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</si>
  <si>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</si>
  <si>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</si>
  <si>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</si>
  <si>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</si>
  <si>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</si>
  <si>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</si>
  <si>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</si>
  <si>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</si>
  <si>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</si>
  <si>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</si>
  <si>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</si>
  <si>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</si>
  <si>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</si>
  <si>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</si>
  <si>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</si>
  <si>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</si>
  <si>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</si>
  <si>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</si>
  <si>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</si>
  <si>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</si>
  <si>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</si>
  <si>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</si>
  <si>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</si>
  <si>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</si>
  <si>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</si>
  <si>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</si>
  <si>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</si>
  <si>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</si>
  <si>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</si>
  <si>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</si>
  <si>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</si>
  <si>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</si>
  <si>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</si>
  <si>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</si>
  <si>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</si>
  <si>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</si>
  <si>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</si>
  <si>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</si>
  <si>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</si>
  <si>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</si>
  <si>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</si>
  <si>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</si>
  <si>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</si>
  <si>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</si>
  <si>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</si>
  <si>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</si>
  <si>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</si>
  <si>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</si>
  <si>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</si>
  <si>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</si>
  <si>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</si>
  <si>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</si>
  <si>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</si>
  <si>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</si>
  <si>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</si>
  <si>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</si>
  <si>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</si>
  <si>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</si>
  <si>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</si>
  <si>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</si>
  <si>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</si>
  <si>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</si>
  <si>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</si>
  <si>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</si>
  <si>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</si>
  <si>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</si>
  <si>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</si>
  <si>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</si>
  <si>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</si>
  <si>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</si>
  <si>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</si>
  <si>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</si>
  <si>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</si>
  <si>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</si>
  <si>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</si>
  <si>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</si>
  <si>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</si>
  <si>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</si>
  <si>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</si>
  <si>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</si>
  <si>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</si>
  <si>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</si>
  <si>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</si>
  <si>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</si>
  <si>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</si>
  <si>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</si>
  <si>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</si>
  <si>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</si>
  <si>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</si>
  <si>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</si>
  <si>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</si>
  <si>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</si>
  <si>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</si>
  <si>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</si>
  <si>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</si>
  <si>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</si>
  <si>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</si>
  <si>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</si>
  <si>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</si>
  <si>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</si>
  <si>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</si>
  <si>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</si>
  <si>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</si>
  <si>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</si>
  <si>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</si>
  <si>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</si>
  <si>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</si>
  <si>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</si>
  <si>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</si>
  <si>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</si>
  <si>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</si>
  <si>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</si>
  <si>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</si>
  <si>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</si>
  <si>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</si>
  <si>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</si>
  <si>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</si>
  <si>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</si>
  <si>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</si>
  <si>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</si>
  <si>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</si>
  <si>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</si>
  <si>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</si>
  <si>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</si>
  <si>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</si>
  <si>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</si>
  <si>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</si>
  <si>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</si>
  <si>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</si>
  <si>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</si>
  <si>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</si>
  <si>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</si>
  <si>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</si>
  <si>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</si>
  <si>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</si>
  <si>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</si>
  <si>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</si>
  <si>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</si>
  <si>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</si>
  <si>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</si>
  <si>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</si>
  <si>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</si>
  <si>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</si>
  <si>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</si>
  <si>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</si>
  <si>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</si>
  <si>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</si>
  <si>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</si>
  <si>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</si>
  <si>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</si>
  <si>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</si>
  <si>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</si>
  <si>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</si>
  <si>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</si>
  <si>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</si>
  <si>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</si>
  <si>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</si>
  <si>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</si>
  <si>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</si>
  <si>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</si>
  <si>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</si>
  <si>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</si>
  <si>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</si>
  <si>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</si>
  <si>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</si>
  <si>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</si>
  <si>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</si>
  <si>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</si>
  <si>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</si>
  <si>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</si>
  <si>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</si>
  <si>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</si>
  <si>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</si>
  <si>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</si>
  <si>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</si>
  <si>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</si>
  <si>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</si>
  <si>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</si>
  <si>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</si>
  <si>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</si>
  <si>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</si>
  <si>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</si>
  <si>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</si>
  <si>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</si>
  <si>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</si>
  <si>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</si>
  <si>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</si>
  <si>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</si>
  <si>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</si>
  <si>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</si>
  <si>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</si>
  <si>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</si>
  <si>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</si>
  <si>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</si>
  <si>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</si>
  <si>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</si>
  <si>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</si>
  <si>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</si>
  <si>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</si>
  <si>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</si>
  <si>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</si>
  <si>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</si>
  <si>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</si>
  <si>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</si>
  <si>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</si>
  <si>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</si>
  <si>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</si>
  <si>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</si>
  <si>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</si>
  <si>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</si>
  <si>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</si>
  <si>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</si>
  <si>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</si>
  <si>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</si>
  <si>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</si>
  <si>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</si>
  <si>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</si>
  <si>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</si>
  <si>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</si>
  <si>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</si>
  <si>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</si>
  <si>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</si>
  <si>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</si>
  <si>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</si>
  <si>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</si>
  <si>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</si>
  <si>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</si>
  <si>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</si>
  <si>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</si>
  <si>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</si>
  <si>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</si>
  <si>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</si>
  <si>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</si>
  <si>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</si>
  <si>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</si>
  <si>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</si>
  <si>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</si>
  <si>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</si>
  <si>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</si>
  <si>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</si>
  <si>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</si>
  <si>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</si>
  <si>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</si>
  <si>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</si>
  <si>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</si>
  <si>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</si>
  <si>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</si>
  <si>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</si>
  <si>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</si>
  <si>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</si>
  <si>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</si>
  <si>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</si>
  <si>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</si>
  <si>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</si>
  <si>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</si>
  <si>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</si>
  <si>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</si>
  <si>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</si>
  <si>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</si>
  <si>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</si>
  <si>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</si>
  <si>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</si>
  <si>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</si>
  <si>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</si>
  <si>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</si>
  <si>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</si>
  <si>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</si>
  <si>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</si>
  <si>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</si>
  <si>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</si>
  <si>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</si>
  <si>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</si>
  <si>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</si>
  <si>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</si>
  <si>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</si>
  <si>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</si>
  <si>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</si>
  <si>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</si>
  <si>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</si>
  <si>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</si>
  <si>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</si>
  <si>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</si>
  <si>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</si>
  <si>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</si>
  <si>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</si>
  <si>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</si>
  <si>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</si>
  <si>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</si>
  <si>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</si>
  <si>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</si>
  <si>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</si>
  <si>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</si>
  <si>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</si>
  <si>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</si>
  <si>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</si>
  <si>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</si>
  <si>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</si>
  <si>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</si>
  <si>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</si>
  <si>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</si>
  <si>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</si>
  <si>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</si>
  <si>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</si>
  <si>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</si>
  <si>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</si>
  <si>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</si>
  <si>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</si>
  <si>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</si>
  <si>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</si>
  <si>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</si>
  <si>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</si>
  <si>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</si>
  <si>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</si>
  <si>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</si>
  <si>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</si>
  <si>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</si>
  <si>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</si>
  <si>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</si>
  <si>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</si>
  <si>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</si>
  <si>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</si>
  <si>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</si>
  <si>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</si>
  <si>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</si>
  <si>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</si>
  <si>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</si>
  <si>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</si>
  <si>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</si>
  <si>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</si>
  <si>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</si>
  <si>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</si>
  <si>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</si>
  <si>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</si>
  <si>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</si>
  <si>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</si>
  <si>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</si>
  <si>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</si>
  <si>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</si>
  <si>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</si>
  <si>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</si>
  <si>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</si>
  <si>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</si>
  <si>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</si>
  <si>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</si>
  <si>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</si>
  <si>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</si>
  <si>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</si>
  <si>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</si>
  <si>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</si>
  <si>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</si>
  <si>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</si>
  <si>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</si>
  <si>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</si>
  <si>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</si>
  <si>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</si>
  <si>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</si>
  <si>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</si>
  <si>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</si>
  <si>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</si>
  <si>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</si>
  <si>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</si>
  <si>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</si>
  <si>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</si>
  <si>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</si>
  <si>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</si>
  <si>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</si>
  <si>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</si>
  <si>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</si>
  <si>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</si>
  <si>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</si>
  <si>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</si>
  <si>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</si>
  <si>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</si>
  <si>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</si>
  <si>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</si>
  <si>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</si>
  <si>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</si>
  <si>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</si>
  <si>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</si>
  <si>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</si>
  <si>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</si>
  <si>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</si>
  <si>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</si>
  <si>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</si>
  <si>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</si>
  <si>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</si>
  <si>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</si>
  <si>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</si>
  <si>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</si>
  <si>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</si>
  <si>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</si>
  <si>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</si>
  <si>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</si>
  <si>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</si>
  <si>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</si>
  <si>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</si>
  <si>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</si>
  <si>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</si>
  <si>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</si>
  <si>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</si>
  <si>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</si>
  <si>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</si>
  <si>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</si>
  <si>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</si>
  <si>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</si>
  <si>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</si>
  <si>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</si>
  <si>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</si>
  <si>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</si>
  <si>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</si>
  <si>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</si>
  <si>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</si>
  <si>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</si>
  <si>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</si>
  <si>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</si>
  <si>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</si>
  <si>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</si>
  <si>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</si>
  <si>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</si>
  <si>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</si>
  <si>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</si>
  <si>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</si>
  <si>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</si>
  <si>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</si>
  <si>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</si>
  <si>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</si>
  <si>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</si>
  <si>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</si>
  <si>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</si>
  <si>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</si>
  <si>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</si>
  <si>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</si>
  <si>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</si>
  <si>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</si>
  <si>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</si>
  <si>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</si>
  <si>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</si>
  <si>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</si>
  <si>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</si>
  <si>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</si>
  <si>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</si>
  <si>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</si>
  <si>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</si>
  <si>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</si>
  <si>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</si>
  <si>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</si>
  <si>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</si>
  <si>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</si>
  <si>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</si>
  <si>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</si>
  <si>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</si>
  <si>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</si>
  <si>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</si>
  <si>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</si>
  <si>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</si>
  <si>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</si>
  <si>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</si>
  <si>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</si>
  <si>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</si>
  <si>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</si>
  <si>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</si>
  <si>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</si>
  <si>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</si>
  <si>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</si>
  <si>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</si>
  <si>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</si>
  <si>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</si>
  <si>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</si>
  <si>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</si>
  <si>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</si>
  <si>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</si>
  <si>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</si>
  <si>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</si>
  <si>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</si>
  <si>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</si>
  <si>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</si>
  <si>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</si>
  <si>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</si>
  <si>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</si>
  <si>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</si>
  <si>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</si>
  <si>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</si>
  <si>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</si>
  <si>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</si>
  <si>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</si>
  <si>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</si>
  <si>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</si>
  <si>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</si>
  <si>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</si>
  <si>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</si>
  <si>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</si>
  <si>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</si>
  <si>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</si>
  <si>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</si>
  <si>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</si>
  <si>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</si>
  <si>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</si>
  <si>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</si>
  <si>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</si>
  <si>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</si>
  <si>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</si>
  <si>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</si>
  <si>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</si>
  <si>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</si>
  <si>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</si>
  <si>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</si>
  <si>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</si>
  <si>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</si>
  <si>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</si>
  <si>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</si>
  <si>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</si>
  <si>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</si>
  <si>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</si>
  <si>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</si>
  <si>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</si>
  <si>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</si>
  <si>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</si>
  <si>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</si>
  <si>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</si>
  <si>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</si>
  <si>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</si>
  <si>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</si>
  <si>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</si>
  <si>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</si>
  <si>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</si>
  <si>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</si>
  <si>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</si>
  <si>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</si>
  <si>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</si>
  <si>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</si>
  <si>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</si>
  <si>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</si>
  <si>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</si>
  <si>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</si>
  <si>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</si>
  <si>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</si>
  <si>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</si>
  <si>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</si>
  <si>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</si>
  <si>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</si>
  <si>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</si>
  <si>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</si>
  <si>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</si>
  <si>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</si>
  <si>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</si>
  <si>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</si>
  <si>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</si>
  <si>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</si>
  <si>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</si>
  <si>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</si>
  <si>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</si>
  <si>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</si>
  <si>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</si>
  <si>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</si>
  <si>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</si>
  <si>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</si>
  <si>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</si>
  <si>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</si>
  <si>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</si>
  <si>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</si>
  <si>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</si>
  <si>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</si>
  <si>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</si>
  <si>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</si>
  <si>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</si>
  <si>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</si>
  <si>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</si>
  <si>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</si>
  <si>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</si>
  <si>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</si>
  <si>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</si>
  <si>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</si>
  <si>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</si>
  <si>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</si>
  <si>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</si>
  <si>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</si>
  <si>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</si>
  <si>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</si>
  <si>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</si>
  <si>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</si>
  <si>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</si>
  <si>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</si>
  <si>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</si>
  <si>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</si>
  <si>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</si>
  <si>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</si>
  <si>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</si>
  <si>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</si>
  <si>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</si>
  <si>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</si>
  <si>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</si>
  <si>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</si>
  <si>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</si>
  <si>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</si>
  <si>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</si>
  <si>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</si>
  <si>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</si>
  <si>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</si>
  <si>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</si>
  <si>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</si>
  <si>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</si>
  <si>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</si>
  <si>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</si>
  <si>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</si>
  <si>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</si>
  <si>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</si>
  <si>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</si>
  <si>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</si>
  <si>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</si>
  <si>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</si>
  <si>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</si>
  <si>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</si>
  <si>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</si>
  <si>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</si>
  <si>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</si>
  <si>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</si>
  <si>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</si>
  <si>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</si>
  <si>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</si>
  <si>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</si>
  <si>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</si>
  <si>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</si>
  <si>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</si>
  <si>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</si>
  <si>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</si>
  <si>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</si>
  <si>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</si>
  <si>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</si>
  <si>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</si>
  <si>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</si>
  <si>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</si>
  <si>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</si>
  <si>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</si>
  <si>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</si>
  <si>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</si>
  <si>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</si>
  <si>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</si>
  <si>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</si>
  <si>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</si>
  <si>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</si>
  <si>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</si>
  <si>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</si>
  <si>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</si>
  <si>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</si>
  <si>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</si>
  <si>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</si>
  <si>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</si>
  <si>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</si>
  <si>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</si>
  <si>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</si>
  <si>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</si>
  <si>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</si>
  <si>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</si>
  <si>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</si>
  <si>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</si>
  <si>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</si>
  <si>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</si>
  <si>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</si>
  <si>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</si>
  <si>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</si>
  <si>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</si>
  <si>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</si>
  <si>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</si>
  <si>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</si>
  <si>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</si>
  <si>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</si>
  <si>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</si>
  <si>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</si>
  <si>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</si>
  <si>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</si>
  <si>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</si>
  <si>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</si>
  <si>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</si>
  <si>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</si>
  <si>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</si>
  <si>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</si>
  <si>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</si>
  <si>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</si>
  <si>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</si>
  <si>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</si>
  <si>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</si>
  <si>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</si>
  <si>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</si>
  <si>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</si>
  <si>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</si>
  <si>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</si>
  <si>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</si>
  <si>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</si>
  <si>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</si>
  <si>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</si>
  <si>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</si>
  <si>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</si>
  <si>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</si>
  <si>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</si>
  <si>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</si>
  <si>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</si>
  <si>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</si>
  <si>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</si>
  <si>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</si>
  <si>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</si>
  <si>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</si>
  <si>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</si>
  <si>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</si>
  <si>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</si>
  <si>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</si>
  <si>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</si>
  <si>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</si>
  <si>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</si>
  <si>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</si>
  <si>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</si>
  <si>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</si>
  <si>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</si>
  <si>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</si>
  <si>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</si>
  <si>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</si>
  <si>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</si>
  <si>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</si>
  <si>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</si>
  <si>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</si>
  <si>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</si>
  <si>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</si>
  <si>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</si>
  <si>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</si>
  <si>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</si>
  <si>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</si>
  <si>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</si>
  <si>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</si>
  <si>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</si>
  <si>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</si>
  <si>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</si>
  <si>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</si>
  <si>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</si>
  <si>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</si>
  <si>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</si>
  <si>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</si>
  <si>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</si>
  <si>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</si>
  <si>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</si>
  <si>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</si>
  <si>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</si>
  <si>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</si>
  <si>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</si>
  <si>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</si>
  <si>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</si>
  <si>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</si>
  <si>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</si>
  <si>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</si>
  <si>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</si>
  <si>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</si>
  <si>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</si>
  <si>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</si>
  <si>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</si>
  <si>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</si>
  <si>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</si>
  <si>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</si>
  <si>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</si>
  <si>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</si>
  <si>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</si>
  <si>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</si>
  <si>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</si>
  <si>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</si>
  <si>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</si>
  <si>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</si>
  <si>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</si>
  <si>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</si>
  <si>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</si>
  <si>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</si>
  <si>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</si>
  <si>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</si>
  <si>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</si>
  <si>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</si>
  <si>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</si>
  <si>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</si>
  <si>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</si>
  <si>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</si>
  <si>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</si>
  <si>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</si>
  <si>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</si>
  <si>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</si>
  <si>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</si>
  <si>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</si>
  <si>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</si>
  <si>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</si>
  <si>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</si>
  <si>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</si>
  <si>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</si>
  <si>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</si>
  <si>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</si>
  <si>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</si>
  <si>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</si>
  <si>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</si>
  <si>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</si>
  <si>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</si>
  <si>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</si>
  <si>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</si>
  <si>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</si>
  <si>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</si>
  <si>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</si>
  <si>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</si>
  <si>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</si>
  <si>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</si>
  <si>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</si>
  <si>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</si>
  <si>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</si>
  <si>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</si>
  <si>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</si>
  <si>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</si>
  <si>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</si>
  <si>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</si>
  <si>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</si>
  <si>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</si>
  <si>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</si>
  <si>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</si>
  <si>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</si>
  <si>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</si>
  <si>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</si>
  <si>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</si>
  <si>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</si>
  <si>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</si>
  <si>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</si>
  <si>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</si>
  <si>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</si>
  <si>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</si>
  <si>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</si>
  <si>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</si>
  <si>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</si>
  <si>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</si>
  <si>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</si>
  <si>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</si>
  <si>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</si>
  <si>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</si>
  <si>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</si>
  <si>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</si>
  <si>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</si>
  <si>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</si>
  <si>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</si>
  <si>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</si>
  <si>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</si>
  <si>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</si>
  <si>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</si>
  <si>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</si>
  <si>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</si>
  <si>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</si>
  <si>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</si>
  <si>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</si>
  <si>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</si>
  <si>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</si>
  <si>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</si>
  <si>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</si>
  <si>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</si>
  <si>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</si>
  <si>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</si>
  <si>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</si>
  <si>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</si>
  <si>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</si>
  <si>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</si>
  <si>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</si>
  <si>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</si>
  <si>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</si>
  <si>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</si>
  <si>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</si>
  <si>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</si>
  <si>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</si>
  <si>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</si>
  <si>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</si>
  <si>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</si>
  <si>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</si>
  <si>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</si>
  <si>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</si>
  <si>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</si>
  <si>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</si>
  <si>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</si>
  <si>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</si>
  <si>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</si>
  <si>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</si>
  <si>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</si>
  <si>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</si>
  <si>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</si>
  <si>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</si>
  <si>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</si>
  <si>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</si>
  <si>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</si>
  <si>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</si>
  <si>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</si>
  <si>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</si>
  <si>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</si>
  <si>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</si>
  <si>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</si>
  <si>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</si>
  <si>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</si>
  <si>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</si>
  <si>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</si>
  <si>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</si>
  <si>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</si>
  <si>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</si>
  <si>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</si>
  <si>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</si>
  <si>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</si>
  <si>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</si>
  <si>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</si>
  <si>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</si>
  <si>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</si>
  <si>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</si>
  <si>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</si>
  <si>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</si>
  <si>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</si>
  <si>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</si>
  <si>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</si>
  <si>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</si>
  <si>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</si>
  <si>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</si>
  <si>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</si>
  <si>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</si>
  <si>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</si>
  <si>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</si>
  <si>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</si>
  <si>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</si>
  <si>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</si>
  <si>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</si>
  <si>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</si>
  <si>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</si>
  <si>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</si>
  <si>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</si>
  <si>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</si>
  <si>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</si>
  <si>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</si>
  <si>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</si>
  <si>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</si>
  <si>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</si>
  <si>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</si>
  <si>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</si>
  <si>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</si>
  <si>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</si>
  <si>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</si>
  <si>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</si>
  <si>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</si>
  <si>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</si>
  <si>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</si>
  <si>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</si>
  <si>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</si>
  <si>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</si>
  <si>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</si>
  <si>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</si>
  <si>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</si>
  <si>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</si>
  <si>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</si>
  <si>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</si>
  <si>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</si>
  <si>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</si>
  <si>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</si>
  <si>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</si>
  <si>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</si>
  <si>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</si>
  <si>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</si>
  <si>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</si>
  <si>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</si>
  <si>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</si>
  <si>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</si>
  <si>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</si>
  <si>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</si>
  <si>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</si>
  <si>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</si>
  <si>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</si>
  <si>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</si>
  <si>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</si>
  <si>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</si>
  <si>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</si>
  <si>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</si>
  <si>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</si>
  <si>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</si>
  <si>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</si>
  <si>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</si>
  <si>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</si>
  <si>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</si>
  <si>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</si>
  <si>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</si>
  <si>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</si>
  <si>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</si>
  <si>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</si>
  <si>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</si>
  <si>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</si>
  <si>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</si>
  <si>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</si>
  <si>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</si>
  <si>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</si>
  <si>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</si>
  <si>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</si>
  <si>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</si>
  <si>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</si>
  <si>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</si>
  <si>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</si>
  <si>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</si>
  <si>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</si>
  <si>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</si>
  <si>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</si>
  <si>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</si>
  <si>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</si>
  <si>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</si>
  <si>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</si>
  <si>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</si>
  <si>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</si>
  <si>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</si>
  <si>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</si>
  <si>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</si>
  <si>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</si>
  <si>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</si>
  <si>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</si>
  <si>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</si>
  <si>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</si>
  <si>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</si>
  <si>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</si>
  <si>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</si>
  <si>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</si>
  <si>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</si>
  <si>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</si>
  <si>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</si>
  <si>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</si>
  <si>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</si>
  <si>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</si>
  <si>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</si>
  <si>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</si>
  <si>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</si>
  <si>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</si>
  <si>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</si>
  <si>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</si>
  <si>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</si>
  <si>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</si>
  <si>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</si>
  <si>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</si>
  <si>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</si>
  <si>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</si>
  <si>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</si>
  <si>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</si>
  <si>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</si>
  <si>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</si>
  <si>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</si>
  <si>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</si>
  <si>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</si>
  <si>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</si>
  <si>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</si>
  <si>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</si>
  <si>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</si>
  <si>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</si>
  <si>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</si>
  <si>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</si>
  <si>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</si>
  <si>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</si>
  <si>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</si>
  <si>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</si>
  <si>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</si>
  <si>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</si>
  <si>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</si>
  <si>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</si>
  <si>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</si>
  <si>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</si>
  <si>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</si>
  <si>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</si>
  <si>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</si>
  <si>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</si>
  <si>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</si>
  <si>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</si>
  <si>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</si>
  <si>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</si>
  <si>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</si>
  <si>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</si>
  <si>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</si>
  <si>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</si>
  <si>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</si>
  <si>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</si>
  <si>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</si>
  <si>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</si>
  <si>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</si>
  <si>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</si>
  <si>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</si>
  <si>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</si>
  <si>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</si>
  <si>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</si>
  <si>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</si>
  <si>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</si>
  <si>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</si>
  <si>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</si>
  <si>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</si>
  <si>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</si>
  <si>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</si>
  <si>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</si>
  <si>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</si>
  <si>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</si>
  <si>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</si>
  <si>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</si>
  <si>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</si>
  <si>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</si>
  <si>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</si>
  <si>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</si>
  <si>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</si>
  <si>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</si>
  <si>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</si>
  <si>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</si>
  <si>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</si>
  <si>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</si>
  <si>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</si>
  <si>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</si>
  <si>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</si>
  <si>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</si>
  <si>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</si>
  <si>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</si>
  <si>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</si>
  <si>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</si>
  <si>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</si>
  <si>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</si>
  <si>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</si>
  <si>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</si>
  <si>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</si>
  <si>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</si>
  <si>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</si>
  <si>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</si>
  <si>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</si>
  <si>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</si>
  <si>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</si>
  <si>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</si>
  <si>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</si>
  <si>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</si>
  <si>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</si>
  <si>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</si>
  <si>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</si>
  <si>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</si>
  <si>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</si>
  <si>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</si>
  <si>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</si>
  <si>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</si>
  <si>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</si>
  <si>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</si>
  <si>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</si>
  <si>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</si>
  <si>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</si>
  <si>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</si>
  <si>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</si>
  <si>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</si>
  <si>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</si>
  <si>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</si>
  <si>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</si>
  <si>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</si>
  <si>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</si>
  <si>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</si>
  <si>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</si>
  <si>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</si>
  <si>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</si>
  <si>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</si>
  <si>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</si>
  <si>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</si>
  <si>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</si>
  <si>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</si>
  <si>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</si>
  <si>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</si>
  <si>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</si>
  <si>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</si>
  <si>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</si>
  <si>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</si>
  <si>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</si>
  <si>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</si>
  <si>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</si>
  <si>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</si>
  <si>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</si>
  <si>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</si>
  <si>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</si>
  <si>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</si>
  <si>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</si>
  <si>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</si>
  <si>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</si>
  <si>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</si>
  <si>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</si>
  <si>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</si>
  <si>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</si>
  <si>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</si>
  <si>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</si>
  <si>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</si>
  <si>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</si>
  <si>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</si>
  <si>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</si>
  <si>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</si>
  <si>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</si>
  <si>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</si>
  <si>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</si>
  <si>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</si>
  <si>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</si>
  <si>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</si>
  <si>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</si>
  <si>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</si>
  <si>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</si>
  <si>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</si>
  <si>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</si>
  <si>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</si>
  <si>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</si>
  <si>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</si>
  <si>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</si>
  <si>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</si>
  <si>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</si>
  <si>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</si>
  <si>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</si>
  <si>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</si>
  <si>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</si>
  <si>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</si>
  <si>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</si>
  <si>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</si>
  <si>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</si>
  <si>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</si>
  <si>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</si>
  <si>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</si>
  <si>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</si>
  <si>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</si>
  <si>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</si>
  <si>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</si>
  <si>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</si>
  <si>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</si>
  <si>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</si>
  <si>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</si>
  <si>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</si>
  <si>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</si>
  <si>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</si>
  <si>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</si>
  <si>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</si>
  <si>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</si>
  <si>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</si>
  <si>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</si>
  <si>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</si>
  <si>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</si>
  <si>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</si>
  <si>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</si>
  <si>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</si>
  <si>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</si>
  <si>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</si>
  <si>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</si>
  <si>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</si>
  <si>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</si>
  <si>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</si>
  <si>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</si>
  <si>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</si>
  <si>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</si>
  <si>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</si>
  <si>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</si>
  <si>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</si>
  <si>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</si>
  <si>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</si>
  <si>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</si>
  <si>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</si>
  <si>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</si>
  <si>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</si>
  <si>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</si>
  <si>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</si>
  <si>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</si>
  <si>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</si>
  <si>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</si>
  <si>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</si>
  <si>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</si>
  <si>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</si>
  <si>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</si>
  <si>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</si>
  <si>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</si>
  <si>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</si>
  <si>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</si>
  <si>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</si>
  <si>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</si>
  <si>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</si>
  <si>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</si>
  <si>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</si>
  <si>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</si>
  <si>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</si>
  <si>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</si>
  <si>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</si>
  <si>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</si>
  <si>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</si>
  <si>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</si>
  <si>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</si>
  <si>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</si>
  <si>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</si>
  <si>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</si>
  <si>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</si>
  <si>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</si>
  <si>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</si>
  <si>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</si>
  <si>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</si>
  <si>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</si>
  <si>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</si>
  <si>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</si>
  <si>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</si>
  <si>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</si>
  <si>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</si>
  <si>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</si>
  <si>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</si>
  <si>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</si>
  <si>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</si>
  <si>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</si>
  <si>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</si>
  <si>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</si>
  <si>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</si>
  <si>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</si>
  <si>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</si>
  <si>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</si>
  <si>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</si>
  <si>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</si>
  <si>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</si>
  <si>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</si>
  <si>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</si>
  <si>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</si>
  <si>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</si>
  <si>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</si>
  <si>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</si>
  <si>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</si>
  <si>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</si>
  <si>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</si>
  <si>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</si>
  <si>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</si>
  <si>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</si>
  <si>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</si>
  <si>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</si>
  <si>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</si>
  <si>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</si>
  <si>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</si>
  <si>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</si>
  <si>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</si>
  <si>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</si>
  <si>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</si>
  <si>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</si>
  <si>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</si>
  <si>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</si>
  <si>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</si>
  <si>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</si>
  <si>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</si>
  <si>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</si>
  <si>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</si>
  <si>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</si>
  <si>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</si>
  <si>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</si>
  <si>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</si>
  <si>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</si>
  <si>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</si>
  <si>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</si>
  <si>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</si>
  <si>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</si>
  <si>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</si>
  <si>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</si>
  <si>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</si>
  <si>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</si>
  <si>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</si>
  <si>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</si>
  <si>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</si>
  <si>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</si>
  <si>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</si>
  <si>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</si>
  <si>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</si>
  <si>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</si>
  <si>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</si>
  <si>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</si>
  <si>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</si>
  <si>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</si>
  <si>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</si>
  <si>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</si>
  <si>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</si>
  <si>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</si>
  <si>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</si>
  <si>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</si>
  <si>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</si>
  <si>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</si>
  <si>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</si>
  <si>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</si>
  <si>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</si>
  <si>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</si>
  <si>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</si>
  <si>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</si>
  <si>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</si>
  <si>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</si>
  <si>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</si>
  <si>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</si>
  <si>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</si>
  <si>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</si>
  <si>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</si>
  <si>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</si>
  <si>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</si>
  <si>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</si>
  <si>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</si>
  <si>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</si>
  <si>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</si>
  <si>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</si>
  <si>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</si>
  <si>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</si>
  <si>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</si>
  <si>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</si>
  <si>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</si>
  <si>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</si>
  <si>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</si>
  <si>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</si>
  <si>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</si>
  <si>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</si>
  <si>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</si>
  <si>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</si>
  <si>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</si>
  <si>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</si>
  <si>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</si>
  <si>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</si>
  <si>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</si>
  <si>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</si>
  <si>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</si>
  <si>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</si>
  <si>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</si>
  <si>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</si>
  <si>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</si>
  <si>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</si>
  <si>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</si>
  <si>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</si>
  <si>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</si>
  <si>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</si>
  <si>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</si>
  <si>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</si>
  <si>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</si>
  <si>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</si>
  <si>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</si>
  <si>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</si>
  <si>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</si>
  <si>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</si>
  <si>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</si>
  <si>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</si>
  <si>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</si>
  <si>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</si>
  <si>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</si>
  <si>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</si>
  <si>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</si>
  <si>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</si>
  <si>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</si>
  <si>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</si>
  <si>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</si>
  <si>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</si>
  <si>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</si>
  <si>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</si>
  <si>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</si>
  <si>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</si>
  <si>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</si>
  <si>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</si>
  <si>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</si>
  <si>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</si>
  <si>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</si>
  <si>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</si>
  <si>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</si>
  <si>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</si>
  <si>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</si>
  <si>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</si>
  <si>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</si>
  <si>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</si>
  <si>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</si>
  <si>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</si>
  <si>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</si>
  <si>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</si>
  <si>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</si>
  <si>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</si>
  <si>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</si>
  <si>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</si>
  <si>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</si>
  <si>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</si>
  <si>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</si>
  <si>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</si>
  <si>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</si>
  <si>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</si>
  <si>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</si>
  <si>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</si>
  <si>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</si>
  <si>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</si>
  <si>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</si>
  <si>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</si>
  <si>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</si>
  <si>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</si>
  <si>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</si>
  <si>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</si>
  <si>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</si>
  <si>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</si>
  <si>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</si>
  <si>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</si>
  <si>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</si>
  <si>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</si>
  <si>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</si>
  <si>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</si>
  <si>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</si>
  <si>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</si>
  <si>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</si>
  <si>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</si>
  <si>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</si>
  <si>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</si>
  <si>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</si>
  <si>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</si>
  <si>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</si>
  <si>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</si>
  <si>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</si>
  <si>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</si>
  <si>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</si>
  <si>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</si>
  <si>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</si>
  <si>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</si>
  <si>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</si>
  <si>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</si>
  <si>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</si>
  <si>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</si>
  <si>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</si>
  <si>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</si>
  <si>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</si>
  <si>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</si>
  <si>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</si>
  <si>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</si>
  <si>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</si>
  <si>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</si>
  <si>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</si>
  <si>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</si>
  <si>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</si>
  <si>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</si>
  <si>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</si>
  <si>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</si>
  <si>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</si>
  <si>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</si>
  <si>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</si>
  <si>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</si>
  <si>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</si>
  <si>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</si>
  <si>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</si>
  <si>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</si>
  <si>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</si>
  <si>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</si>
  <si>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</si>
  <si>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</si>
  <si>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</si>
  <si>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</si>
  <si>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</si>
  <si>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</si>
  <si>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</si>
  <si>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</si>
  <si>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</si>
  <si>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</si>
  <si>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</si>
  <si>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</si>
  <si>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</si>
  <si>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</si>
  <si>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</si>
  <si>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</si>
  <si>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</si>
  <si>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</si>
  <si>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</si>
  <si>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</si>
  <si>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</si>
  <si>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</si>
  <si>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</si>
  <si>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</si>
  <si>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</si>
  <si>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</si>
  <si>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</si>
  <si>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</si>
  <si>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</si>
  <si>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</si>
  <si>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</si>
  <si>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</si>
  <si>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</si>
  <si>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</si>
  <si>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</si>
  <si>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</si>
  <si>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</si>
  <si>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</si>
  <si>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</si>
  <si>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</si>
  <si>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</si>
  <si>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</si>
  <si>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</si>
  <si>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</si>
  <si>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</si>
  <si>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</si>
  <si>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</si>
  <si>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</si>
  <si>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</si>
  <si>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</si>
  <si>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</si>
  <si>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</si>
  <si>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</si>
  <si>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</si>
  <si>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</si>
  <si>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</si>
  <si>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</si>
  <si>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</si>
  <si>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</si>
  <si>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</si>
  <si>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</si>
  <si>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</si>
  <si>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</si>
  <si>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</si>
  <si>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</si>
  <si>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</si>
  <si>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</si>
  <si>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</si>
  <si>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</si>
  <si>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</si>
  <si>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</si>
  <si>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</si>
  <si>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</si>
  <si>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</si>
  <si>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</si>
  <si>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</si>
  <si>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</si>
  <si>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</si>
  <si>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</si>
  <si>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</si>
  <si>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</si>
  <si>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</si>
  <si>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</si>
  <si>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</si>
  <si>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</si>
  <si>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</si>
  <si>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</si>
  <si>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</si>
  <si>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</si>
  <si>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</si>
  <si>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</si>
  <si>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</si>
  <si>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</si>
  <si>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</si>
  <si>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</si>
  <si>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</si>
  <si>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</si>
  <si>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</si>
  <si>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</si>
  <si>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</si>
  <si>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</si>
  <si>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</si>
  <si>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</si>
  <si>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</si>
  <si>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</si>
  <si>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</si>
  <si>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</si>
  <si>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</si>
  <si>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</si>
  <si>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</si>
  <si>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</si>
  <si>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</si>
  <si>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</si>
  <si>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</si>
  <si>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</si>
  <si>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</si>
  <si>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</si>
  <si>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</si>
  <si>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</si>
  <si>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</si>
  <si>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</si>
  <si>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</si>
  <si>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</si>
  <si>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</si>
  <si>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</si>
  <si>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</si>
  <si>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</si>
  <si>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</si>
  <si>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</si>
  <si>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</si>
  <si>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</si>
  <si>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</si>
  <si>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</si>
  <si>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</si>
  <si>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</si>
  <si>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</si>
  <si>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</si>
  <si>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</si>
  <si>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</si>
  <si>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</si>
  <si>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</si>
  <si>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</si>
  <si>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</si>
  <si>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</si>
  <si>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</si>
  <si>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</si>
  <si>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</si>
  <si>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</si>
  <si>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</si>
  <si>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</si>
  <si>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</si>
  <si>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</si>
  <si>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</si>
  <si>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</si>
  <si>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</si>
  <si>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</si>
  <si>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</si>
  <si>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</si>
  <si>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</si>
  <si>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</si>
  <si>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</si>
  <si>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</si>
  <si>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</si>
  <si>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</si>
  <si>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</si>
  <si>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</si>
  <si>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</si>
  <si>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</si>
  <si>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</si>
  <si>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</si>
  <si>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</si>
  <si>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</si>
  <si>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</si>
  <si>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</si>
  <si>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</si>
  <si>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</si>
  <si>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</si>
  <si>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</si>
  <si>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</si>
  <si>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</si>
  <si>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</si>
  <si>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</si>
  <si>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</si>
  <si>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</si>
  <si>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</si>
  <si>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</si>
  <si>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</si>
  <si>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</si>
  <si>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</si>
  <si>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</si>
  <si>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</si>
  <si>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</si>
  <si>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</si>
  <si>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</si>
  <si>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</si>
  <si>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</si>
  <si>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</si>
  <si>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</si>
  <si>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</si>
  <si>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</si>
  <si>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</si>
  <si>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</si>
  <si>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</si>
  <si>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</si>
  <si>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</si>
  <si>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</si>
  <si>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</si>
  <si>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</si>
  <si>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</si>
  <si>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</si>
  <si>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</si>
  <si>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</si>
  <si>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</si>
  <si>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</si>
  <si>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</si>
  <si>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</si>
  <si>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</si>
  <si>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</si>
  <si>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</si>
  <si>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</si>
  <si>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</si>
  <si>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</si>
  <si>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</si>
  <si>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</si>
  <si>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</si>
  <si>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</si>
  <si>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</si>
  <si>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</si>
  <si>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</si>
  <si>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</si>
  <si>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</si>
  <si>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</si>
  <si>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</si>
  <si>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</si>
  <si>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</si>
  <si>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</si>
  <si>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</si>
  <si>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</si>
  <si>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</si>
  <si>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</si>
  <si>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</si>
  <si>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</si>
  <si>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</si>
  <si>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</si>
  <si>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</si>
  <si>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</si>
  <si>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</si>
  <si>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</si>
  <si>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</si>
  <si>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</si>
  <si>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</si>
  <si>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</si>
  <si>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</si>
  <si>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</si>
  <si>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</si>
  <si>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</si>
  <si>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</si>
  <si>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</si>
  <si>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</si>
  <si>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</si>
  <si>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</si>
  <si>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</si>
  <si>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</si>
  <si>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</si>
  <si>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</si>
  <si>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</si>
  <si>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</si>
  <si>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</si>
  <si>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</si>
  <si>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</si>
  <si>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</si>
  <si>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</si>
  <si>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</si>
  <si>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</si>
  <si>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</si>
  <si>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</si>
  <si>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</si>
  <si>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</si>
  <si>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</si>
  <si>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</si>
  <si>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</si>
  <si>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</si>
  <si>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</si>
  <si>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</si>
  <si>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</si>
  <si>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</si>
  <si>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</si>
  <si>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</si>
  <si>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</si>
  <si>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</si>
  <si>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</si>
  <si>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</si>
  <si>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</si>
  <si>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</si>
  <si>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</si>
  <si>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</si>
  <si>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</si>
  <si>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</si>
  <si>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</si>
  <si>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</si>
  <si>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</si>
  <si>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</si>
  <si>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</si>
  <si>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</si>
  <si>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</si>
  <si>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</si>
  <si>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</si>
  <si>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</si>
  <si>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</si>
  <si>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</si>
  <si>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</si>
  <si>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</si>
  <si>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</si>
  <si>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</si>
  <si>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</si>
  <si>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</si>
  <si>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</si>
  <si>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</si>
  <si>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</si>
  <si>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</si>
  <si>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</si>
  <si>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</si>
  <si>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</si>
  <si>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</si>
  <si>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</si>
  <si>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</si>
  <si>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</si>
  <si>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</si>
  <si>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</si>
  <si>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</si>
  <si>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</si>
  <si>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</si>
  <si>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</si>
  <si>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</si>
  <si>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</si>
  <si>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</si>
  <si>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</si>
  <si>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</si>
  <si>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</si>
  <si>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</si>
  <si>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</si>
  <si>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</si>
  <si>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</si>
  <si>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</si>
  <si>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</si>
  <si>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</si>
  <si>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</si>
  <si>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</si>
  <si>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</si>
  <si>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</si>
  <si>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</si>
  <si>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</si>
  <si>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</si>
  <si>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</si>
  <si>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</si>
  <si>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</si>
  <si>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</si>
  <si>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</si>
  <si>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</si>
  <si>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</si>
  <si>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</si>
  <si>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</si>
  <si>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</si>
  <si>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</si>
  <si>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</si>
  <si>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</si>
  <si>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</si>
  <si>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</si>
  <si>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</si>
  <si>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</si>
  <si>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</si>
  <si>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</si>
  <si>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</si>
  <si>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</si>
  <si>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</si>
  <si>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</si>
  <si>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</si>
  <si>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</si>
  <si>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</si>
  <si>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</si>
  <si>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</si>
  <si>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</si>
  <si>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</si>
  <si>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</si>
  <si>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</si>
  <si>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</si>
  <si>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</si>
  <si>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</si>
  <si>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</si>
  <si>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</si>
  <si>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</si>
  <si>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</si>
  <si>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</si>
  <si>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</si>
  <si>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</si>
  <si>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</si>
  <si>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</si>
  <si>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</si>
  <si>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</si>
  <si>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</si>
  <si>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</si>
  <si>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</si>
  <si>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</si>
  <si>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</si>
  <si>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</si>
  <si>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</si>
  <si>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</si>
  <si>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</si>
  <si>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</si>
  <si>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</si>
  <si>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</si>
  <si>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</si>
  <si>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</si>
  <si>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</si>
  <si>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</si>
  <si>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</si>
  <si>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</si>
  <si>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</si>
  <si>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</si>
  <si>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</si>
  <si>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</si>
  <si>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</si>
  <si>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</si>
  <si>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</si>
  <si>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</si>
  <si>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</si>
  <si>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</si>
  <si>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</si>
  <si>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</si>
  <si>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</si>
  <si>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</si>
  <si>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</si>
  <si>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</si>
  <si>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</si>
  <si>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</si>
  <si>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</si>
  <si>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</si>
  <si>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</si>
  <si>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</si>
  <si>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</si>
  <si>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</si>
  <si>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</si>
  <si>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</si>
  <si>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</si>
  <si>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</si>
  <si>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</si>
  <si>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</si>
  <si>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</si>
  <si>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</si>
  <si>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</si>
  <si>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</si>
  <si>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</si>
  <si>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</si>
  <si>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</si>
  <si>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</si>
  <si>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</si>
  <si>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</si>
  <si>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</si>
  <si>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</si>
  <si>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</si>
  <si>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</si>
  <si>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</si>
  <si>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</si>
  <si>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</si>
  <si>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</si>
  <si>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</si>
  <si>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</si>
  <si>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</si>
  <si>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</si>
  <si>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</si>
  <si>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</si>
  <si>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</si>
  <si>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</si>
  <si>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</si>
  <si>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</si>
  <si>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</si>
  <si>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</si>
  <si>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</si>
  <si>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</si>
  <si>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</si>
  <si>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</si>
  <si>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</si>
  <si>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</si>
  <si>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</si>
  <si>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</si>
  <si>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</si>
  <si>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</si>
  <si>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</si>
  <si>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</si>
  <si>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</si>
  <si>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</si>
  <si>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</si>
  <si>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</si>
  <si>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</si>
  <si>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</si>
  <si>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</si>
  <si>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</si>
  <si>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</si>
  <si>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</si>
  <si>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</si>
  <si>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</si>
  <si>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</si>
  <si>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</si>
  <si>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</si>
  <si>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</si>
  <si>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</si>
  <si>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</si>
  <si>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</si>
  <si>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</si>
  <si>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</si>
  <si>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</si>
  <si>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</si>
  <si>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</si>
  <si>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</si>
  <si>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</si>
  <si>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</si>
  <si>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</si>
  <si>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</si>
  <si>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</si>
  <si>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</si>
  <si>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</si>
  <si>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</si>
  <si>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</si>
  <si>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</si>
  <si>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</si>
  <si>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</si>
  <si>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</si>
  <si>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</si>
  <si>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</si>
  <si>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</si>
  <si>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</si>
  <si>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</si>
  <si>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</si>
  <si>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</si>
  <si>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</si>
  <si>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</si>
  <si>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</si>
  <si>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</si>
  <si>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</si>
  <si>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</si>
  <si>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</si>
  <si>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</si>
  <si>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</si>
  <si>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</si>
  <si>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</si>
  <si>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</si>
  <si>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</si>
  <si>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</si>
  <si>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</si>
  <si>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</si>
  <si>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</si>
  <si>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</si>
  <si>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</si>
  <si>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</si>
  <si>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</si>
  <si>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</si>
  <si>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</si>
  <si>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</si>
  <si>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</si>
  <si>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</si>
  <si>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</si>
  <si>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</si>
  <si>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</si>
  <si>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</si>
  <si>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</si>
  <si>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</si>
  <si>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</si>
  <si>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</si>
  <si>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</si>
  <si>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</si>
  <si>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</si>
  <si>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</si>
  <si>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</si>
  <si>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</si>
  <si>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</si>
  <si>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</si>
  <si>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</si>
  <si>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</si>
  <si>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</si>
  <si>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</si>
  <si>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</si>
  <si>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</si>
  <si>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</si>
  <si>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</si>
  <si>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</si>
  <si>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</si>
  <si>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</si>
  <si>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</si>
  <si>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</si>
  <si>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</si>
  <si>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</si>
  <si>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</si>
  <si>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</si>
  <si>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</si>
  <si>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</si>
  <si>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</si>
  <si>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</si>
  <si>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</si>
  <si>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</si>
  <si>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</si>
  <si>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</si>
  <si>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</si>
  <si>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</si>
  <si>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</si>
  <si>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</si>
  <si>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</si>
  <si>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</si>
  <si>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</si>
  <si>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</si>
  <si>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</si>
  <si>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</si>
  <si>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</si>
  <si>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</si>
  <si>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</si>
  <si>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</si>
  <si>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</si>
  <si>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</si>
  <si>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</si>
  <si>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</si>
  <si>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</si>
  <si>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</si>
  <si>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</si>
  <si>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</si>
  <si>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</si>
  <si>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</si>
  <si>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</si>
  <si>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</si>
  <si>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</si>
  <si>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</si>
  <si>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</si>
  <si>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</si>
  <si>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</si>
  <si>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</si>
  <si>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</si>
  <si>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</si>
  <si>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</si>
  <si>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</si>
  <si>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</si>
  <si>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</si>
  <si>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</si>
  <si>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</si>
  <si>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</si>
  <si>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</si>
  <si>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</si>
  <si>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</si>
  <si>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</si>
  <si>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</si>
  <si>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</si>
  <si>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</si>
  <si>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</si>
  <si>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</si>
  <si>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</si>
  <si>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</si>
  <si>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</si>
  <si>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</si>
  <si>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</si>
  <si>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</si>
  <si>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</si>
  <si>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</si>
  <si>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</si>
  <si>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</si>
  <si>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</si>
  <si>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</si>
  <si>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</si>
  <si>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</si>
  <si>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</si>
  <si>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</si>
  <si>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</si>
  <si>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</si>
  <si>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</si>
  <si>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</si>
  <si>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</si>
  <si>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</si>
  <si>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</si>
  <si>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</si>
  <si>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</si>
  <si>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</si>
  <si>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</si>
  <si>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</si>
  <si>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</si>
  <si>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</si>
  <si>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</si>
  <si>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</si>
  <si>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</si>
  <si>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</si>
  <si>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</si>
  <si>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</si>
  <si>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</si>
  <si>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</si>
  <si>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</si>
  <si>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</si>
  <si>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</si>
  <si>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</si>
  <si>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</si>
  <si>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</si>
  <si>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</si>
  <si>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</si>
  <si>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</si>
  <si>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</si>
  <si>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</si>
  <si>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</si>
  <si>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</si>
  <si>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</si>
  <si>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</si>
  <si>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</si>
  <si>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</si>
  <si>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</si>
  <si>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</si>
  <si>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</si>
  <si>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</si>
  <si>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</si>
  <si>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</si>
  <si>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</si>
  <si>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</si>
  <si>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</si>
  <si>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</si>
  <si>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</si>
  <si>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</si>
  <si>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</si>
  <si>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</si>
  <si>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</si>
  <si>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</si>
  <si>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</si>
  <si>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</si>
  <si>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</si>
  <si>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</si>
  <si>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</si>
  <si>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</si>
  <si>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</si>
  <si>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</si>
  <si>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</si>
  <si>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</si>
  <si>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</si>
  <si>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</si>
  <si>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</si>
  <si>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</si>
  <si>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</si>
  <si>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</si>
  <si>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</si>
  <si>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</si>
  <si>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</si>
  <si>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</si>
  <si>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</si>
  <si>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</si>
  <si>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</si>
  <si>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</si>
  <si>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</si>
  <si>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</si>
  <si>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</si>
  <si>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</si>
  <si>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</si>
  <si>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</si>
  <si>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</si>
  <si>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</si>
  <si>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</si>
  <si>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</si>
  <si>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</si>
  <si>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</si>
  <si>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</si>
  <si>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</si>
  <si>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</si>
  <si>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</si>
  <si>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</si>
  <si>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</si>
  <si>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</si>
  <si>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</si>
  <si>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</si>
  <si>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</si>
  <si>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</si>
  <si>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</si>
  <si>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</si>
  <si>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</si>
  <si>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</si>
  <si>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</si>
  <si>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</si>
  <si>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</si>
  <si>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</si>
  <si>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</si>
  <si>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</si>
  <si>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</si>
  <si>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</si>
  <si>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</si>
  <si>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</si>
  <si>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</si>
  <si>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</si>
  <si>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</si>
  <si>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</si>
  <si>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</si>
  <si>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</si>
  <si>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</si>
  <si>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</si>
  <si>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</si>
  <si>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</si>
  <si>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</si>
  <si>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</si>
  <si>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</si>
  <si>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</si>
  <si>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</si>
  <si>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</si>
  <si>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</si>
  <si>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</si>
  <si>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</si>
  <si>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</si>
  <si>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</si>
  <si>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</si>
  <si>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</si>
  <si>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</si>
  <si>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</si>
  <si>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</si>
  <si>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</si>
  <si>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</si>
  <si>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</si>
  <si>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</si>
  <si>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</si>
  <si>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</si>
  <si>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</si>
  <si>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</si>
  <si>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</si>
  <si>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</si>
  <si>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</si>
  <si>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</si>
  <si>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</si>
  <si>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</si>
  <si>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</si>
  <si>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</si>
  <si>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</si>
  <si>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</si>
  <si>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</si>
  <si>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</si>
  <si>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</si>
  <si>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</si>
  <si>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</si>
  <si>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</si>
  <si>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</si>
  <si>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</si>
  <si>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</si>
  <si>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</si>
  <si>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</si>
  <si>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</si>
  <si>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</si>
  <si>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</si>
  <si>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</si>
  <si>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</si>
  <si>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</si>
  <si>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</si>
  <si>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</si>
  <si>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</si>
  <si>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</si>
  <si>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</si>
  <si>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</si>
  <si>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</si>
  <si>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</si>
  <si>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</si>
  <si>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</si>
  <si>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</si>
  <si>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</si>
  <si>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</si>
  <si>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</si>
  <si>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</si>
  <si>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</si>
  <si>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</si>
  <si>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</si>
  <si>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</si>
  <si>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</si>
  <si>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</si>
  <si>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</si>
  <si>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</si>
  <si>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</si>
  <si>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</si>
  <si>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</si>
  <si>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</si>
  <si>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</si>
  <si>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</si>
  <si>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</si>
  <si>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</si>
  <si>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</si>
  <si>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</si>
  <si>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</si>
  <si>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</si>
  <si>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</si>
  <si>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</si>
  <si>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</si>
  <si>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</si>
  <si>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</si>
  <si>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</si>
  <si>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</si>
  <si>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</si>
  <si>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</si>
  <si>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</si>
  <si>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</si>
  <si>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</si>
  <si>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</si>
  <si>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</si>
  <si>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</si>
  <si>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</si>
  <si>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</si>
  <si>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</si>
  <si>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</si>
  <si>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</si>
  <si>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</si>
  <si>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</si>
  <si>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</si>
  <si>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</si>
  <si>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</si>
  <si>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</si>
  <si>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</si>
  <si>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</si>
  <si>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</si>
  <si>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</si>
  <si>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</si>
  <si>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</si>
  <si>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</si>
  <si>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</si>
  <si>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</si>
  <si>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</si>
  <si>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</si>
  <si>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</si>
  <si>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</si>
  <si>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</si>
  <si>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</si>
  <si>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</si>
  <si>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</si>
  <si>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</si>
  <si>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</si>
  <si>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</si>
  <si>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</si>
  <si>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</si>
  <si>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</si>
  <si>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</si>
  <si>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</si>
  <si>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</si>
  <si>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</si>
  <si>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</si>
  <si>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</si>
  <si>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</si>
  <si>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</si>
  <si>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</si>
  <si>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</si>
  <si>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</si>
  <si>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</si>
  <si>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</si>
  <si>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</si>
  <si>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</si>
  <si>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</si>
  <si>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</si>
  <si>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</si>
  <si>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</si>
  <si>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</si>
  <si>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</si>
  <si>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</si>
  <si>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</si>
  <si>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</si>
  <si>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</si>
  <si>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</si>
  <si>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</si>
  <si>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</si>
  <si>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</si>
  <si>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</si>
  <si>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</si>
  <si>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</si>
  <si>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</si>
  <si>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</si>
  <si>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</si>
  <si>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</si>
  <si>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</si>
  <si>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</si>
  <si>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</si>
  <si>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</si>
  <si>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</si>
  <si>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</si>
  <si>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</si>
  <si>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</si>
  <si>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</si>
  <si>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</si>
  <si>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</si>
  <si>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</si>
  <si>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</si>
  <si>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</si>
  <si>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</si>
  <si>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</si>
  <si>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</si>
  <si>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</si>
  <si>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</si>
  <si>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</si>
  <si>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</si>
  <si>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</si>
  <si>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</si>
  <si>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</si>
  <si>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</si>
  <si>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</si>
  <si>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</si>
  <si>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</si>
  <si>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</si>
  <si>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</si>
  <si>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</si>
  <si>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</si>
  <si>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</si>
  <si>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</si>
  <si>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</si>
  <si>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</si>
  <si>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</si>
  <si>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</si>
  <si>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</si>
  <si>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</si>
  <si>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</si>
  <si>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</si>
  <si>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</si>
  <si>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</si>
  <si>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</si>
  <si>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</si>
  <si>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</si>
  <si>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</si>
  <si>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</si>
  <si>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</si>
  <si>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</si>
  <si>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</si>
  <si>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</si>
  <si>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</si>
  <si>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</si>
  <si>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</si>
  <si>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</si>
  <si>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</si>
  <si>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</si>
  <si>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</si>
  <si>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</si>
  <si>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</si>
  <si>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</si>
  <si>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</si>
  <si>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</si>
  <si>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</si>
  <si>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</si>
  <si>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</si>
  <si>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</si>
  <si>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</si>
  <si>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</si>
  <si>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</si>
  <si>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</si>
  <si>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</si>
  <si>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</si>
  <si>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</si>
  <si>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</si>
  <si>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</si>
  <si>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</si>
  <si>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</si>
  <si>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</si>
  <si>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</si>
  <si>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</si>
  <si>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</si>
  <si>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</si>
  <si>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</si>
  <si>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</si>
  <si>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</si>
  <si>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</si>
  <si>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</si>
  <si>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</si>
  <si>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</si>
  <si>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</si>
  <si>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</si>
  <si>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</si>
  <si>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</si>
  <si>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</si>
  <si>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</si>
  <si>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</si>
  <si>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</si>
  <si>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</si>
  <si>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</si>
  <si>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</si>
  <si>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</si>
  <si>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</si>
  <si>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</si>
  <si>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</si>
  <si>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</si>
  <si>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</si>
  <si>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</si>
  <si>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</si>
  <si>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</si>
  <si>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</si>
  <si>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</si>
  <si>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</si>
  <si>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</si>
  <si>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</si>
  <si>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</si>
  <si>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</si>
  <si>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</si>
  <si>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</si>
  <si>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</si>
  <si>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</si>
  <si>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</si>
  <si>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</si>
  <si>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</si>
  <si>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</si>
  <si>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</si>
  <si>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</si>
  <si>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</si>
  <si>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</si>
  <si>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</si>
  <si>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</si>
  <si>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</si>
  <si>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</si>
  <si>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</si>
  <si>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</si>
  <si>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</si>
  <si>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</si>
  <si>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</si>
  <si>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</si>
  <si>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</si>
  <si>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</si>
  <si>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</si>
  <si>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</si>
  <si>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</si>
  <si>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</si>
  <si>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</si>
  <si>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</si>
  <si>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</si>
  <si>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</si>
  <si>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</si>
  <si>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</si>
  <si>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</si>
  <si>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</si>
  <si>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</si>
  <si>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</si>
  <si>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</si>
  <si>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</si>
  <si>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</si>
  <si>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</si>
  <si>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</si>
  <si>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</si>
  <si>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</si>
  <si>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</si>
  <si>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</si>
  <si>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</si>
  <si>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</si>
  <si>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</si>
  <si>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</si>
  <si>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</si>
  <si>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</si>
  <si>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</si>
  <si>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</si>
  <si>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</si>
  <si>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</si>
  <si>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</si>
  <si>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</si>
  <si>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</si>
  <si>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</si>
  <si>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</si>
  <si>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</si>
  <si>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</si>
  <si>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</si>
  <si>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</si>
  <si>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</si>
  <si>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</si>
  <si>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</si>
  <si>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</si>
  <si>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</si>
  <si>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</si>
  <si>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</si>
  <si>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</si>
  <si>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</si>
  <si>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</si>
  <si>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</si>
  <si>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</si>
  <si>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</si>
  <si>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</si>
  <si>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</si>
  <si>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</si>
  <si>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</si>
  <si>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</si>
  <si>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</si>
  <si>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</si>
  <si>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</si>
  <si>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</si>
  <si>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</si>
  <si>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</si>
  <si>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</si>
  <si>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</si>
  <si>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</si>
  <si>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</si>
  <si>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</si>
  <si>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</si>
  <si>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</si>
  <si>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</si>
  <si>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</si>
  <si>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</si>
  <si>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</si>
  <si>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</si>
  <si>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</si>
  <si>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</si>
  <si>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</si>
  <si>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</si>
  <si>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</si>
  <si>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</si>
  <si>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</si>
  <si>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</si>
  <si>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</si>
  <si>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</si>
  <si>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</si>
  <si>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</si>
  <si>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</si>
  <si>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</si>
  <si>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</si>
  <si>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</si>
  <si>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</si>
  <si>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</si>
  <si>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</si>
  <si>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</si>
  <si>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</si>
  <si>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</si>
  <si>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</si>
  <si>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</si>
  <si>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</si>
  <si>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</si>
  <si>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</si>
  <si>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</si>
  <si>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</si>
  <si>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</si>
  <si>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</si>
  <si>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</si>
  <si>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</si>
  <si>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</si>
  <si>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</si>
  <si>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</si>
  <si>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</si>
  <si>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</si>
  <si>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</si>
  <si>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</si>
  <si>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</si>
  <si>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</si>
  <si>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</si>
  <si>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</si>
  <si>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</si>
  <si>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</si>
  <si>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</si>
  <si>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</si>
  <si>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</si>
  <si>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</si>
  <si>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</si>
  <si>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</si>
  <si>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</si>
  <si>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</si>
  <si>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</si>
  <si>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</si>
  <si>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</si>
  <si>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</si>
  <si>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</si>
  <si>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</si>
  <si>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</si>
  <si>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</si>
  <si>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</si>
  <si>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</si>
  <si>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</si>
  <si>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</si>
  <si>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</si>
  <si>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</si>
  <si>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</si>
  <si>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</si>
  <si>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</si>
  <si>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</si>
  <si>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</si>
  <si>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</si>
  <si>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</si>
  <si>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</si>
  <si>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</si>
  <si>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</si>
  <si>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</si>
  <si>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</si>
  <si>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</si>
  <si>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</si>
  <si>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</si>
  <si>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</si>
  <si>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</si>
  <si>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</si>
  <si>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</si>
  <si>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</si>
  <si>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</si>
  <si>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</si>
  <si>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</si>
  <si>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</si>
  <si>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</si>
  <si>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</si>
  <si>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</si>
  <si>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</si>
  <si>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</si>
  <si>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</si>
  <si>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</si>
  <si>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</si>
  <si>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</si>
  <si>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</si>
  <si>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</si>
  <si>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</si>
  <si>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</si>
  <si>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</si>
  <si>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</si>
  <si>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</si>
  <si>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</si>
  <si>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</si>
  <si>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</si>
  <si>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</si>
  <si>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</si>
  <si>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</si>
  <si>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</si>
  <si>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</si>
  <si>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</si>
  <si>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</si>
  <si>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</si>
  <si>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</si>
  <si>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</si>
  <si>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</si>
  <si>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</si>
  <si>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</si>
  <si>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</si>
  <si>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</si>
  <si>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</si>
  <si>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</si>
  <si>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</si>
  <si>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</si>
  <si>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</si>
  <si>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</si>
  <si>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</si>
  <si>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</si>
  <si>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</si>
  <si>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</si>
  <si>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</si>
  <si>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</si>
  <si>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</si>
  <si>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</si>
  <si>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</si>
  <si>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</si>
  <si>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</si>
  <si>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</si>
  <si>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</si>
  <si>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</si>
  <si>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</si>
  <si>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</si>
  <si>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</si>
  <si>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</si>
  <si>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</si>
  <si>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</si>
  <si>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</si>
  <si>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</si>
  <si>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</si>
  <si>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</si>
  <si>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</si>
  <si>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</si>
  <si>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</si>
  <si>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</si>
  <si>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</si>
  <si>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</si>
  <si>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</si>
  <si>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</si>
  <si>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</si>
  <si>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</si>
  <si>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</si>
  <si>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</si>
  <si>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</si>
  <si>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</si>
  <si>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</si>
  <si>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</si>
  <si>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</si>
  <si>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</si>
  <si>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</si>
  <si>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</si>
  <si>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</si>
  <si>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</si>
  <si>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</si>
  <si>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</si>
  <si>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</si>
  <si>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</si>
  <si>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</si>
  <si>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</si>
  <si>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</si>
  <si>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</si>
  <si>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</si>
  <si>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</si>
  <si>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</si>
  <si>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</si>
  <si>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</si>
  <si>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</si>
  <si>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</si>
  <si>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</si>
  <si>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</si>
  <si>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</si>
  <si>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</si>
  <si>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</si>
  <si>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</si>
  <si>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</si>
  <si>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</si>
  <si>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</si>
  <si>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</si>
  <si>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</si>
  <si>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</si>
  <si>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</si>
  <si>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</si>
  <si>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</si>
  <si>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</si>
  <si>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</si>
  <si>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</si>
  <si>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</si>
  <si>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</si>
  <si>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</si>
  <si>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</si>
  <si>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</si>
  <si>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</si>
  <si>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</si>
  <si>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</si>
  <si>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</si>
  <si>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</si>
  <si>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</si>
  <si>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</si>
  <si>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</si>
  <si>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</si>
  <si>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</si>
  <si>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</si>
  <si>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</si>
  <si>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</si>
  <si>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</si>
  <si>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</si>
  <si>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</si>
  <si>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</si>
  <si>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</si>
  <si>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</si>
  <si>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</si>
  <si>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</si>
  <si>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</si>
  <si>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</si>
  <si>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</si>
  <si>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</si>
  <si>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</si>
  <si>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</si>
  <si>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</si>
  <si>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</si>
  <si>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</si>
  <si>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</si>
  <si>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</si>
  <si>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</si>
  <si>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</si>
  <si>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</si>
  <si>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</si>
  <si>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</si>
  <si>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</si>
  <si>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</si>
  <si>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</si>
  <si>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</si>
  <si>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</si>
  <si>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</si>
  <si>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</si>
  <si>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</si>
  <si>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</si>
  <si>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</si>
  <si>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</si>
  <si>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</si>
  <si>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</si>
  <si>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</si>
  <si>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</si>
  <si>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</si>
  <si>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</si>
  <si>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</si>
  <si>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</si>
  <si>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</si>
  <si>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</si>
  <si>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</si>
  <si>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</si>
  <si>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</si>
  <si>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</si>
  <si>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</si>
  <si>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</si>
  <si>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</si>
  <si>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</si>
  <si>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</si>
  <si>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</si>
  <si>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</si>
  <si>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</si>
  <si>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</si>
  <si>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</si>
  <si>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</si>
  <si>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</si>
  <si>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</si>
  <si>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</si>
  <si>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</si>
  <si>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</si>
  <si>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</si>
  <si>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</si>
  <si>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</si>
  <si>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</si>
  <si>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</si>
  <si>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</si>
  <si>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</si>
  <si>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</si>
  <si>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</si>
  <si>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</si>
  <si>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</si>
  <si>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</si>
  <si>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</si>
  <si>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</si>
  <si>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</si>
  <si>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</si>
  <si>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</si>
  <si>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</si>
  <si>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</si>
  <si>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</si>
  <si>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</si>
  <si>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</si>
  <si>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</si>
  <si>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</si>
  <si>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</si>
  <si>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</si>
  <si>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</si>
  <si>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</si>
  <si>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</si>
  <si>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</si>
  <si>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</si>
  <si>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</si>
  <si>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</si>
  <si>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</si>
  <si>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</si>
  <si>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</si>
  <si>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</si>
  <si>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</si>
  <si>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</si>
  <si>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</si>
  <si>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</si>
  <si>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</si>
  <si>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</si>
  <si>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</si>
  <si>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</si>
  <si>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</si>
  <si>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</si>
  <si>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</si>
  <si>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</si>
  <si>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</si>
  <si>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</si>
  <si>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</si>
  <si>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</si>
  <si>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</si>
  <si>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</si>
  <si>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</si>
  <si>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</si>
  <si>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</si>
  <si>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</si>
  <si>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</si>
  <si>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</si>
  <si>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</si>
  <si>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</si>
  <si>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</si>
  <si>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</si>
  <si>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</si>
  <si>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</si>
  <si>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</si>
  <si>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</si>
  <si>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</si>
  <si>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</si>
  <si>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</si>
  <si>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</si>
  <si>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</si>
  <si>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</si>
  <si>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</si>
  <si>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</si>
  <si>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</si>
  <si>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</si>
  <si>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</si>
  <si>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</si>
  <si>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</si>
  <si>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</si>
  <si>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</si>
  <si>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</si>
  <si>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</si>
  <si>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</si>
  <si>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</si>
  <si>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</si>
  <si>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</si>
  <si>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</si>
  <si>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</si>
  <si>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</si>
  <si>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</si>
  <si>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</si>
  <si>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</si>
  <si>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</si>
  <si>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</si>
  <si>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</si>
  <si>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</si>
  <si>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</si>
  <si>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</si>
  <si>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</si>
  <si>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</si>
  <si>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</si>
  <si>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</si>
  <si>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</si>
  <si>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</si>
  <si>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</si>
  <si>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</si>
  <si>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</si>
  <si>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</si>
  <si>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</si>
  <si>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</si>
  <si>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</si>
  <si>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</si>
  <si>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</si>
  <si>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</si>
  <si>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</si>
  <si>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</si>
  <si>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</si>
  <si>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</si>
  <si>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</si>
  <si>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</si>
  <si>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</si>
  <si>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</si>
  <si>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</si>
  <si>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</si>
  <si>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</si>
  <si>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</si>
  <si>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</si>
  <si>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</si>
  <si>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</si>
  <si>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</si>
  <si>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</si>
  <si>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</si>
  <si>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</si>
  <si>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</si>
  <si>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</si>
  <si>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</si>
  <si>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</si>
  <si>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</si>
  <si>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</si>
  <si>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</si>
  <si>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</si>
  <si>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</si>
  <si>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</si>
  <si>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</si>
  <si>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</si>
  <si>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</si>
  <si>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</si>
  <si>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</si>
  <si>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</si>
  <si>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</si>
  <si>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</si>
  <si>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</si>
  <si>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</si>
  <si>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</si>
  <si>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</si>
  <si>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</si>
  <si>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</si>
  <si>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</si>
  <si>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</si>
  <si>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</si>
  <si>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</si>
  <si>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</si>
  <si>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</si>
  <si>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</si>
  <si>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</si>
  <si>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</si>
  <si>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</si>
  <si>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</si>
  <si>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</si>
  <si>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</si>
  <si>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</si>
  <si>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</si>
  <si>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</si>
  <si>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</si>
  <si>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</si>
  <si>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</si>
  <si>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</si>
  <si>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</si>
  <si>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</si>
  <si>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</si>
  <si>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</si>
  <si>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</si>
  <si>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</si>
  <si>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</si>
  <si>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</si>
  <si>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</si>
  <si>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</si>
  <si>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</si>
  <si>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</si>
  <si>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</si>
  <si>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</si>
  <si>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</si>
  <si>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</si>
  <si>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</si>
  <si>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</si>
  <si>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</si>
  <si>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</si>
  <si>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</si>
  <si>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</si>
  <si>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</si>
  <si>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</si>
  <si>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</si>
  <si>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</si>
  <si>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</si>
  <si>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</si>
  <si>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</si>
  <si>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</si>
  <si>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</si>
  <si>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</si>
  <si>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</si>
  <si>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</si>
  <si>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</si>
  <si>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</si>
  <si>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</si>
  <si>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</si>
  <si>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</si>
  <si>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</si>
  <si>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</si>
  <si>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</si>
  <si>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</si>
  <si>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</si>
  <si>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</si>
  <si>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</si>
  <si>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</si>
  <si>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</si>
  <si>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</si>
  <si>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</si>
  <si>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</si>
  <si>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</si>
  <si>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</si>
  <si>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</si>
  <si>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</si>
  <si>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</si>
  <si>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</si>
  <si>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</si>
  <si>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</si>
  <si>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</si>
  <si>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</si>
  <si>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</si>
  <si>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</si>
  <si>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</si>
  <si>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</si>
  <si>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</si>
  <si>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</si>
  <si>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</si>
  <si>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</si>
  <si>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</si>
  <si>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</si>
  <si>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</si>
  <si>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</si>
  <si>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</si>
  <si>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</si>
  <si>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</si>
  <si>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</si>
  <si>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</si>
  <si>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</si>
  <si>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</si>
  <si>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</si>
  <si>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</si>
  <si>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</si>
  <si>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</si>
  <si>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</si>
  <si>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</si>
  <si>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</si>
  <si>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</si>
  <si>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</si>
  <si>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</si>
  <si>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</si>
  <si>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</si>
  <si>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</si>
  <si>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</si>
  <si>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</si>
  <si>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</si>
  <si>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</si>
  <si>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</si>
  <si>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</si>
  <si>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</si>
  <si>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</si>
  <si>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</si>
  <si>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</si>
  <si>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</si>
  <si>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</si>
  <si>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</si>
  <si>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</si>
  <si>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</si>
  <si>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</si>
  <si>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</si>
  <si>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</si>
  <si>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</si>
  <si>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</si>
  <si>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</si>
  <si>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</si>
  <si>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</si>
  <si>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</si>
  <si>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</si>
  <si>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</si>
  <si>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</si>
  <si>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</si>
  <si>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</si>
  <si>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</si>
  <si>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</si>
  <si>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</si>
  <si>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</si>
  <si>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</si>
  <si>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</si>
  <si>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</si>
  <si>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</si>
  <si>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</si>
  <si>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</si>
  <si>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</si>
  <si>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</si>
  <si>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</si>
  <si>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</si>
  <si>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</si>
  <si>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</si>
  <si>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</si>
  <si>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</si>
  <si>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</si>
  <si>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</si>
  <si>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</si>
  <si>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</si>
  <si>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</si>
  <si>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</si>
  <si>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</si>
  <si>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</si>
  <si>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</si>
  <si>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</si>
  <si>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</si>
  <si>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</si>
  <si>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</si>
  <si>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</si>
  <si>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</si>
  <si>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</si>
  <si>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</si>
  <si>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</si>
  <si>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</si>
  <si>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</si>
  <si>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</si>
  <si>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</si>
  <si>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</si>
  <si>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</si>
  <si>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</si>
  <si>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</si>
  <si>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</si>
  <si>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</si>
  <si>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</si>
  <si>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</si>
  <si>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</si>
  <si>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</si>
  <si>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</si>
  <si>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</si>
  <si>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</si>
  <si>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</si>
  <si>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</si>
  <si>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</si>
  <si>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</si>
  <si>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</si>
  <si>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</si>
  <si>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</si>
  <si>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</si>
  <si>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</si>
  <si>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</si>
  <si>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</si>
  <si>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</si>
  <si>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</si>
  <si>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</si>
  <si>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</si>
  <si>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</si>
  <si>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</si>
  <si>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</si>
  <si>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</si>
  <si>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</si>
  <si>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</si>
  <si>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</si>
  <si>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</si>
  <si>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</si>
  <si>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</si>
  <si>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</si>
  <si>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</si>
  <si>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</si>
  <si>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</si>
  <si>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</si>
  <si>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</si>
  <si>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</si>
  <si>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</si>
  <si>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</si>
  <si>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</si>
  <si>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</si>
  <si>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</si>
  <si>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</si>
  <si>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</si>
  <si>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</si>
  <si>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</si>
  <si>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</si>
  <si>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</si>
  <si>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</si>
  <si>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</si>
  <si>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</si>
  <si>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</si>
  <si>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</si>
  <si>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</si>
  <si>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</si>
  <si>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</si>
  <si>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</si>
  <si>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</si>
  <si>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</si>
  <si>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</si>
  <si>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</si>
  <si>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</si>
  <si>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</si>
  <si>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</si>
  <si>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</si>
  <si>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</si>
  <si>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</si>
  <si>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</si>
  <si>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</si>
  <si>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</si>
  <si>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</si>
  <si>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</si>
  <si>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</si>
  <si>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</si>
  <si>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</si>
  <si>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</si>
  <si>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</si>
  <si>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</si>
  <si>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</si>
  <si>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</si>
  <si>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</si>
  <si>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</si>
  <si>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</si>
  <si>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</si>
  <si>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</si>
  <si>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</si>
  <si>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</si>
  <si>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</si>
  <si>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</si>
  <si>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</si>
  <si>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</si>
  <si>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</si>
  <si>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</si>
  <si>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</si>
  <si>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</si>
  <si>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</si>
  <si>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</si>
  <si>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</si>
  <si>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</si>
  <si>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</si>
  <si>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</si>
  <si>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</si>
  <si>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</si>
  <si>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</si>
  <si>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</si>
  <si>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</si>
  <si>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</si>
  <si>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</si>
  <si>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</si>
  <si>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</si>
  <si>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</si>
  <si>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</si>
  <si>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</si>
  <si>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</si>
  <si>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</si>
  <si>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</si>
  <si>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</si>
  <si>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</si>
  <si>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</si>
  <si>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</si>
  <si>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</si>
  <si>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</si>
  <si>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</si>
  <si>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</si>
  <si>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</si>
  <si>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</si>
  <si>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</si>
  <si>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</si>
  <si>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</si>
  <si>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</si>
  <si>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</si>
  <si>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</si>
  <si>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</si>
  <si>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</si>
  <si>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</si>
  <si>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</si>
  <si>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</si>
  <si>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</si>
  <si>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</si>
  <si>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</si>
  <si>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</si>
  <si>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</si>
  <si>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</si>
  <si>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</si>
  <si>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</si>
  <si>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</si>
  <si>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</si>
  <si>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</si>
  <si>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</si>
  <si>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</si>
  <si>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</si>
  <si>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</si>
  <si>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</si>
  <si>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</si>
  <si>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</si>
  <si>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</si>
  <si>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</si>
  <si>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</si>
  <si>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</si>
  <si>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</si>
  <si>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</si>
  <si>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</si>
  <si>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</si>
  <si>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</si>
  <si>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</si>
  <si>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</si>
  <si>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</si>
  <si>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</si>
  <si>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</si>
  <si>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</si>
  <si>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</si>
  <si>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</si>
  <si>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</si>
  <si>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</si>
  <si>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</si>
  <si>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</si>
  <si>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</si>
  <si>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</si>
  <si>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</si>
  <si>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</si>
  <si>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</si>
  <si>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</si>
  <si>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</si>
  <si>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</si>
  <si>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</si>
  <si>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</si>
  <si>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</si>
  <si>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</si>
  <si>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</si>
  <si>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</si>
  <si>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</si>
  <si>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</si>
  <si>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</si>
  <si>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</si>
  <si>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</si>
  <si>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</si>
  <si>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</si>
  <si>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</si>
  <si>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</si>
  <si>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</si>
  <si>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</si>
  <si>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</si>
  <si>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</si>
  <si>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</si>
  <si>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</si>
  <si>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</si>
  <si>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</si>
  <si>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</si>
  <si>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</si>
  <si>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</si>
  <si>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</si>
  <si>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</si>
  <si>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</si>
  <si>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</si>
  <si>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</si>
  <si>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</si>
  <si>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</si>
  <si>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</si>
  <si>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</si>
  <si>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</si>
  <si>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</si>
  <si>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</si>
  <si>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</si>
  <si>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</si>
  <si>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</si>
  <si>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</si>
  <si>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</si>
  <si>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</si>
  <si>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</si>
  <si>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</si>
  <si>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</si>
  <si>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</si>
  <si>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</si>
  <si>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</si>
  <si>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</si>
  <si>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</si>
  <si>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</si>
  <si>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</si>
  <si>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</si>
  <si>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</si>
  <si>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</si>
  <si>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</si>
  <si>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</si>
  <si>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</si>
  <si>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</si>
  <si>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</si>
  <si>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</si>
  <si>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</si>
  <si>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</si>
  <si>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</si>
  <si>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</si>
  <si>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</si>
  <si>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</si>
  <si>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</si>
  <si>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</si>
  <si>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</si>
  <si>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</si>
  <si>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</si>
  <si>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</si>
  <si>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</si>
  <si>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</si>
  <si>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</si>
  <si>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</si>
  <si>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</si>
  <si>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</si>
  <si>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</si>
  <si>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</si>
  <si>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</si>
  <si>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</si>
  <si>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</si>
  <si>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</si>
  <si>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</si>
  <si>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</si>
  <si>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</si>
  <si>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</si>
  <si>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</si>
  <si>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</si>
  <si>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</si>
  <si>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</si>
  <si>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</si>
  <si>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</si>
  <si>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</si>
  <si>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</si>
  <si>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</si>
  <si>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</si>
  <si>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</si>
  <si>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</si>
  <si>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</si>
  <si>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</si>
  <si>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</si>
  <si>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</si>
  <si>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</si>
  <si>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</si>
  <si>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</si>
  <si>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</si>
  <si>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</si>
  <si>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</si>
  <si>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</si>
  <si>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</si>
  <si>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</si>
  <si>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</si>
  <si>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</si>
  <si>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</si>
  <si>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</si>
  <si>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</si>
  <si>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</si>
  <si>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</si>
  <si>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</si>
  <si>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</si>
  <si>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</si>
  <si>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</si>
  <si>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</si>
  <si>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</si>
  <si>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</si>
  <si>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</si>
  <si>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</si>
  <si>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</si>
  <si>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</si>
  <si>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</si>
  <si>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</si>
  <si>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</si>
  <si>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</si>
  <si>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</si>
  <si>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</si>
  <si>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</si>
  <si>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</si>
  <si>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</si>
  <si>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</si>
  <si>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</si>
  <si>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</si>
  <si>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</si>
  <si>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</si>
  <si>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</si>
  <si>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</si>
  <si>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</si>
  <si>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</si>
  <si>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</si>
  <si>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</si>
  <si>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</si>
  <si>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</si>
  <si>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</si>
  <si>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</si>
  <si>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</si>
  <si>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</si>
  <si>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</si>
  <si>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</si>
  <si>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</si>
  <si>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</si>
  <si>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</si>
  <si>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</si>
  <si>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</si>
  <si>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</si>
  <si>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</si>
  <si>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</si>
  <si>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</si>
  <si>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</si>
  <si>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</si>
  <si>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</si>
  <si>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</si>
  <si>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</si>
  <si>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</si>
  <si>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</si>
  <si>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</si>
  <si>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</si>
  <si>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</si>
  <si>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</si>
  <si>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</si>
  <si>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</si>
  <si>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</si>
  <si>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</si>
  <si>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</si>
  <si>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</si>
  <si>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</si>
  <si>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</si>
  <si>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</si>
  <si>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</si>
  <si>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</si>
  <si>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</si>
  <si>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</si>
  <si>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</si>
  <si>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</si>
  <si>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</si>
  <si>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</si>
  <si>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</si>
  <si>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</si>
  <si>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</si>
  <si>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</si>
  <si>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</si>
  <si>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</si>
  <si>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</si>
  <si>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</si>
  <si>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</si>
  <si>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</si>
  <si>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</si>
  <si>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</si>
  <si>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</si>
  <si>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</si>
  <si>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</si>
  <si>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</si>
  <si>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</si>
  <si>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</si>
  <si>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</si>
  <si>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</si>
  <si>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</si>
  <si>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</si>
  <si>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</si>
  <si>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</si>
  <si>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</si>
  <si>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</si>
  <si>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</si>
  <si>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</si>
  <si>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</si>
  <si>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</si>
  <si>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</si>
  <si>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</si>
  <si>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</si>
  <si>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</si>
  <si>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</si>
  <si>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</si>
  <si>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</si>
  <si>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</si>
  <si>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</si>
  <si>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</si>
  <si>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</si>
  <si>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</si>
  <si>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</si>
  <si>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</si>
  <si>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</si>
  <si>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</si>
  <si>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</si>
  <si>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</si>
  <si>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</si>
  <si>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</si>
  <si>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</si>
  <si>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</si>
  <si>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</si>
  <si>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</si>
  <si>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</si>
  <si>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</si>
  <si>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</si>
  <si>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</si>
  <si>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</si>
  <si>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</si>
  <si>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</si>
  <si>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</si>
  <si>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</si>
  <si>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</si>
  <si>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</si>
  <si>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</si>
  <si>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</si>
  <si>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</si>
  <si>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</si>
  <si>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</si>
  <si>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</si>
  <si>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</si>
  <si>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</si>
  <si>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</si>
  <si>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</si>
  <si>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</si>
  <si>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</si>
  <si>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</si>
  <si>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</si>
  <si>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</si>
  <si>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</si>
  <si>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</si>
  <si>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</si>
  <si>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</si>
  <si>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</si>
  <si>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</si>
  <si>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</si>
  <si>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</si>
  <si>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</si>
  <si>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</si>
  <si>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</si>
  <si>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</si>
  <si>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</si>
  <si>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</si>
  <si>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</si>
  <si>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</si>
  <si>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</si>
  <si>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</si>
  <si>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</si>
  <si>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</si>
  <si>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</si>
  <si>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</si>
  <si>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</si>
  <si>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</si>
  <si>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</si>
  <si>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</si>
  <si>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</si>
  <si>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</si>
  <si>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</si>
  <si>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</si>
  <si>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</si>
  <si>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</si>
  <si>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</si>
  <si>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</si>
  <si>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</si>
  <si>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</si>
  <si>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</si>
  <si>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</si>
  <si>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</si>
  <si>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</si>
  <si>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</si>
  <si>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</si>
  <si>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</si>
  <si>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</si>
  <si>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</si>
  <si>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</si>
  <si>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</si>
  <si>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</si>
  <si>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</si>
  <si>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</si>
  <si>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</si>
  <si>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</si>
  <si>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</si>
  <si>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</si>
  <si>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</si>
  <si>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</si>
  <si>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</si>
  <si>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</si>
  <si>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</si>
  <si>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</si>
  <si>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</si>
  <si>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</si>
  <si>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</si>
  <si>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</si>
  <si>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</si>
  <si>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</si>
  <si>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</si>
  <si>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</si>
  <si>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</si>
  <si>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</si>
  <si>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</si>
  <si>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</si>
  <si>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</si>
  <si>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</si>
  <si>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</si>
  <si>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</si>
  <si>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</si>
  <si>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</si>
  <si>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</si>
  <si>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</si>
  <si>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</si>
  <si>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</si>
  <si>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</si>
  <si>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</si>
  <si>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</si>
  <si>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</si>
  <si>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</si>
  <si>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</si>
  <si>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</si>
  <si>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</si>
  <si>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</si>
  <si>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</si>
  <si>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</si>
  <si>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</si>
  <si>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</si>
  <si>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</si>
  <si>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</si>
  <si>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</si>
  <si>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</si>
  <si>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</si>
  <si>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</si>
  <si>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</si>
  <si>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</si>
  <si>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</si>
  <si>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</si>
  <si>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</si>
  <si>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</si>
  <si>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</si>
  <si>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</si>
  <si>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</si>
  <si>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</si>
  <si>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</si>
  <si>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</si>
  <si>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</si>
  <si>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</si>
  <si>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</si>
  <si>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</si>
  <si>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</si>
  <si>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</si>
  <si>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</si>
  <si>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</si>
  <si>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</si>
  <si>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</si>
  <si>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</si>
  <si>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</si>
  <si>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</si>
  <si>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</si>
  <si>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</si>
  <si>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</si>
  <si>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</si>
  <si>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</si>
  <si>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</si>
  <si>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</si>
  <si>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</si>
  <si>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</si>
  <si>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</si>
  <si>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</si>
  <si>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</si>
  <si>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</si>
  <si>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</si>
  <si>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</si>
  <si>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</si>
  <si>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</si>
  <si>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</si>
  <si>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</si>
  <si>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</si>
  <si>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</si>
  <si>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</si>
  <si>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</si>
  <si>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</si>
  <si>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</si>
  <si>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</si>
  <si>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</si>
  <si>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</si>
  <si>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</si>
  <si>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</si>
  <si>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</si>
  <si>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</si>
  <si>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</si>
  <si>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</si>
  <si>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</si>
  <si>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</si>
  <si>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</si>
  <si>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</si>
  <si>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</si>
  <si>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</si>
  <si>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</si>
  <si>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</si>
  <si>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</si>
  <si>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</si>
  <si>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</si>
  <si>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</si>
  <si>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</si>
  <si>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</si>
  <si>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</si>
  <si>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</si>
  <si>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</si>
  <si>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</si>
  <si>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</si>
  <si>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</si>
  <si>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</si>
  <si>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</si>
  <si>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</si>
  <si>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</si>
  <si>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</si>
  <si>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</si>
  <si>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</si>
  <si>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</si>
  <si>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</si>
  <si>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</si>
  <si>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</si>
  <si>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</si>
  <si>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</si>
  <si>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</si>
  <si>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</si>
  <si>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</si>
  <si>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</si>
  <si>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</si>
  <si>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</si>
  <si>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</si>
  <si>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</si>
  <si>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</si>
  <si>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</si>
  <si>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</si>
  <si>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</si>
  <si>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</si>
  <si>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</si>
  <si>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</si>
  <si>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</si>
  <si>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</si>
  <si>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</si>
  <si>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</si>
  <si>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</si>
  <si>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</si>
  <si>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</si>
  <si>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</si>
  <si>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</si>
  <si>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</si>
  <si>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</si>
  <si>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</si>
  <si>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</si>
  <si>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</si>
  <si>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</si>
  <si>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</si>
  <si>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</si>
  <si>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</si>
  <si>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</si>
  <si>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</si>
  <si>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</si>
  <si>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</si>
  <si>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</si>
  <si>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</si>
  <si>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</si>
  <si>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</si>
  <si>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</si>
  <si>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</si>
  <si>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</si>
  <si>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</si>
  <si>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</si>
  <si>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</si>
  <si>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</si>
  <si>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</si>
  <si>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</si>
  <si>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</si>
  <si>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</si>
  <si>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</si>
  <si>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</si>
  <si>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</si>
  <si>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</si>
  <si>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</si>
  <si>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</si>
  <si>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</si>
  <si>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</si>
  <si>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</si>
  <si>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</si>
  <si>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</si>
  <si>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</si>
  <si>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</si>
  <si>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</si>
  <si>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</si>
  <si>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</si>
  <si>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</si>
  <si>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</si>
  <si>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</si>
  <si>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</si>
  <si>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</si>
  <si>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</si>
  <si>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</si>
  <si>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</si>
  <si>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</si>
  <si>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</si>
  <si>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</si>
  <si>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</si>
  <si>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</si>
  <si>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</si>
  <si>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</si>
  <si>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</si>
  <si>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</si>
  <si>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</si>
  <si>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</si>
  <si>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</si>
  <si>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</si>
  <si>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</si>
  <si>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</si>
  <si>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</si>
  <si>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</si>
  <si>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</si>
  <si>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</si>
  <si>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</si>
  <si>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</si>
  <si>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</si>
  <si>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</si>
  <si>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</si>
  <si>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</si>
  <si>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</si>
  <si>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</si>
  <si>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</si>
  <si>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</si>
  <si>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</si>
  <si>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</si>
  <si>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</si>
  <si>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</si>
  <si>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</si>
  <si>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</si>
  <si>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</si>
  <si>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</si>
  <si>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</si>
  <si>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</si>
  <si>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</si>
  <si>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</si>
  <si>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</si>
  <si>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</si>
  <si>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</si>
  <si>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</si>
  <si>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</si>
  <si>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</si>
  <si>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</si>
  <si>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</si>
  <si>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</si>
  <si>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</si>
  <si>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</si>
  <si>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</si>
  <si>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</si>
  <si>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</si>
  <si>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</si>
  <si>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</si>
  <si>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</si>
  <si>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</si>
  <si>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</si>
  <si>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</si>
  <si>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</si>
  <si>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</si>
  <si>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</si>
  <si>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</si>
  <si>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</si>
  <si>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</si>
  <si>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</si>
  <si>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</si>
  <si>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</si>
  <si>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</si>
  <si>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</si>
  <si>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</si>
  <si>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</si>
  <si>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</si>
  <si>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</si>
  <si>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</si>
  <si>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</si>
  <si>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</si>
  <si>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</si>
  <si>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</si>
  <si>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</si>
  <si>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</si>
  <si>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</si>
  <si>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</si>
  <si>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</si>
  <si>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</si>
  <si>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</si>
  <si>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</si>
  <si>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</si>
  <si>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</si>
  <si>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</si>
  <si>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</si>
  <si>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</si>
  <si>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</si>
  <si>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</si>
  <si>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</si>
  <si>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</si>
  <si>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</si>
  <si>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</si>
  <si>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</si>
  <si>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</si>
  <si>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</si>
  <si>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</si>
  <si>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</si>
  <si>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</si>
  <si>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</si>
  <si>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</si>
  <si>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</si>
  <si>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</si>
  <si>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</si>
  <si>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</si>
  <si>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</si>
  <si>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</si>
  <si>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</si>
  <si>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</si>
  <si>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</si>
  <si>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</si>
  <si>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</si>
  <si>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</si>
  <si>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</si>
  <si>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</si>
  <si>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</si>
  <si>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</si>
  <si>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</si>
  <si>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</si>
  <si>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</si>
  <si>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</si>
  <si>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</si>
  <si>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</si>
  <si>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</si>
  <si>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</si>
  <si>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</si>
  <si>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</si>
  <si>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</si>
  <si>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</si>
  <si>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</si>
  <si>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</si>
  <si>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</si>
  <si>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</si>
  <si>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</si>
  <si>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</si>
  <si>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</si>
  <si>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</si>
  <si>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</si>
  <si>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</si>
  <si>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</si>
  <si>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</si>
  <si>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</si>
  <si>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</si>
  <si>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</si>
  <si>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</si>
  <si>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</si>
  <si>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</si>
  <si>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</si>
  <si>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</si>
  <si>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</si>
  <si>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</si>
  <si>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</si>
  <si>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</si>
  <si>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</si>
  <si>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</si>
  <si>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</si>
  <si>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</si>
  <si>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</si>
  <si>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</si>
  <si>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</si>
  <si>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</si>
  <si>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</si>
  <si>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</si>
  <si>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</si>
  <si>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</si>
  <si>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</si>
  <si>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</si>
  <si>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</si>
  <si>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</si>
  <si>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</si>
  <si>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</si>
  <si>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</si>
  <si>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</si>
  <si>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</si>
  <si>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</si>
  <si>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</si>
  <si>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</si>
  <si>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</si>
  <si>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</si>
  <si>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</si>
  <si>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</si>
  <si>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</si>
  <si>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</si>
  <si>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</si>
  <si>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</si>
  <si>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</si>
  <si>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</si>
  <si>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</si>
  <si>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</si>
  <si>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</si>
  <si>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</si>
  <si>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</si>
  <si>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</si>
  <si>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</si>
  <si>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</si>
  <si>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</si>
  <si>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</si>
  <si>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</si>
  <si>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</si>
  <si>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</si>
  <si>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</si>
  <si>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</si>
  <si>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</si>
  <si>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</si>
  <si>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</si>
  <si>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</si>
  <si>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</si>
  <si>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</si>
  <si>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</si>
  <si>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</si>
  <si>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</si>
  <si>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</si>
  <si>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</si>
  <si>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</si>
  <si>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</si>
  <si>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</si>
  <si>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</si>
  <si>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</si>
  <si>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</si>
  <si>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</si>
  <si>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</si>
  <si>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</si>
  <si>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</si>
  <si>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</si>
  <si>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</si>
  <si>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</si>
  <si>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</si>
  <si>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</si>
  <si>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</si>
  <si>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</si>
  <si>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</si>
  <si>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</si>
  <si>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</si>
  <si>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</si>
  <si>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</si>
  <si>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</si>
  <si>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</si>
  <si>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</si>
  <si>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</si>
  <si>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</si>
  <si>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</si>
  <si>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</si>
  <si>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</si>
  <si>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</si>
  <si>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</si>
  <si>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</si>
  <si>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</si>
  <si>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</si>
  <si>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</si>
  <si>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</si>
  <si>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</si>
  <si>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</si>
  <si>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</si>
  <si>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</si>
  <si>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</si>
  <si>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</si>
  <si>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</si>
  <si>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</si>
  <si>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</si>
  <si>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</si>
  <si>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</si>
  <si>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</si>
  <si>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</si>
  <si>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</si>
  <si>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</si>
  <si>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</si>
  <si>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</si>
  <si>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</si>
  <si>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</si>
  <si>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</si>
  <si>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</si>
  <si>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</si>
  <si>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</si>
  <si>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</si>
  <si>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</si>
  <si>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</si>
  <si>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</si>
  <si>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</si>
  <si>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</si>
  <si>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</si>
  <si>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</si>
  <si>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</si>
  <si>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</si>
  <si>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</si>
  <si>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</si>
  <si>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</si>
  <si>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</si>
  <si>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</si>
  <si>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</si>
  <si>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</si>
  <si>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</si>
  <si>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</si>
  <si>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</si>
  <si>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</si>
  <si>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</si>
  <si>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</si>
  <si>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</si>
  <si>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</si>
  <si>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</si>
  <si>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</si>
  <si>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</si>
  <si>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</si>
  <si>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</si>
  <si>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</si>
  <si>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</si>
  <si>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</si>
  <si>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</si>
  <si>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</si>
  <si>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</si>
  <si>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</si>
  <si>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</si>
  <si>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</si>
  <si>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</si>
  <si>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</si>
  <si>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</si>
  <si>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</si>
  <si>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</si>
  <si>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</si>
  <si>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</si>
  <si>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</si>
  <si>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</si>
  <si>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</si>
  <si>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</si>
  <si>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</si>
  <si>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</si>
  <si>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</si>
  <si>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</si>
  <si>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</si>
  <si>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</si>
  <si>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</si>
  <si>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</si>
  <si>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</si>
  <si>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</si>
  <si>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</si>
  <si>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</si>
  <si>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</si>
  <si>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</si>
  <si>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</si>
  <si>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</si>
  <si>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</si>
  <si>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</si>
  <si>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</si>
  <si>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</si>
  <si>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</si>
  <si>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</si>
  <si>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</si>
  <si>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</si>
  <si>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</si>
  <si>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</si>
  <si>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</si>
  <si>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</si>
  <si>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</si>
  <si>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</si>
  <si>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</si>
  <si>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</si>
  <si>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</si>
  <si>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</si>
  <si>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</si>
  <si>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</si>
  <si>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</si>
  <si>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</si>
  <si>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</si>
  <si>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</si>
  <si>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</si>
  <si>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</si>
  <si>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</si>
  <si>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</si>
  <si>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</si>
  <si>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</si>
  <si>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</si>
  <si>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</si>
  <si>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</si>
  <si>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</si>
  <si>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</si>
  <si>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</si>
  <si>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</si>
  <si>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</si>
  <si>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</si>
  <si>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</si>
  <si>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</si>
  <si>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</si>
  <si>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</si>
  <si>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</si>
  <si>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</si>
  <si>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</si>
  <si>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</si>
  <si>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</si>
  <si>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</si>
  <si>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</si>
  <si>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</si>
  <si>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</si>
  <si>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</si>
  <si>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</si>
  <si>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</si>
  <si>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</si>
  <si>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</si>
  <si>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</si>
  <si>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</si>
  <si>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</si>
  <si>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</si>
  <si>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</si>
  <si>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</si>
  <si>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</si>
  <si>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</si>
  <si>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</si>
  <si>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</si>
  <si>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</si>
  <si>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</si>
  <si>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</si>
  <si>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</si>
  <si>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</si>
  <si>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</si>
  <si>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</si>
  <si>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</si>
  <si>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</si>
  <si>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</si>
  <si>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</si>
  <si>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</si>
  <si>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</si>
  <si>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</si>
  <si>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</si>
  <si>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</si>
  <si>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</si>
  <si>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</si>
  <si>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</si>
  <si>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</si>
  <si>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</si>
  <si>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</si>
  <si>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</si>
  <si>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</si>
  <si>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</si>
  <si>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</si>
  <si>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</si>
  <si>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</si>
  <si>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</si>
  <si>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</si>
  <si>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</si>
  <si>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</si>
  <si>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</si>
  <si>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</si>
  <si>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</si>
  <si>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</si>
  <si>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</si>
  <si>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</si>
  <si>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</si>
  <si>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</si>
  <si>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</si>
  <si>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</si>
  <si>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</si>
  <si>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</si>
  <si>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</si>
  <si>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</si>
  <si>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</si>
  <si>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</si>
  <si>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</si>
  <si>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</si>
  <si>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</si>
  <si>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</si>
  <si>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</si>
  <si>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</si>
  <si>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</si>
  <si>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</si>
  <si>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</si>
  <si>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</si>
  <si>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</si>
  <si>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</si>
  <si>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</si>
  <si>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</si>
  <si>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</si>
  <si>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</si>
  <si>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</si>
  <si>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</si>
  <si>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</si>
  <si>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</si>
  <si>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</si>
  <si>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</si>
  <si>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</si>
  <si>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</si>
  <si>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</si>
  <si>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</si>
  <si>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</si>
  <si>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</si>
  <si>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</si>
  <si>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</si>
  <si>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</si>
  <si>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</si>
  <si>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</si>
  <si>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</si>
  <si>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</si>
  <si>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</si>
  <si>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</si>
  <si>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</si>
  <si>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</si>
  <si>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</si>
  <si>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</si>
  <si>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</si>
  <si>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</si>
  <si>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</si>
  <si>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</si>
  <si>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</si>
  <si>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</si>
  <si>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</si>
  <si>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</si>
  <si>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</si>
  <si>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</si>
  <si>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</si>
  <si>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</si>
  <si>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</si>
  <si>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</si>
  <si>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</si>
  <si>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</si>
  <si>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</si>
  <si>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</si>
  <si>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</si>
  <si>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</si>
  <si>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</si>
  <si>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</si>
  <si>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</si>
  <si>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</si>
  <si>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</si>
  <si>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</si>
  <si>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</si>
  <si>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</si>
  <si>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</si>
  <si>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</si>
  <si>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</si>
  <si>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</si>
  <si>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</si>
  <si>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</si>
  <si>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</si>
  <si>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</si>
  <si>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</si>
  <si>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</si>
  <si>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</si>
  <si>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</si>
  <si>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</si>
  <si>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</si>
  <si>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</si>
  <si>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</si>
  <si>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</si>
  <si>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</si>
  <si>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</si>
  <si>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</si>
  <si>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</si>
  <si>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</si>
  <si>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</si>
  <si>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</si>
  <si>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</si>
  <si>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</si>
  <si>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</si>
  <si>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</si>
  <si>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</si>
  <si>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</si>
  <si>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</si>
  <si>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</si>
  <si>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</si>
  <si>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</si>
  <si>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</si>
  <si>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</si>
  <si>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</si>
  <si>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</si>
  <si>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</si>
  <si>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</si>
  <si>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</si>
  <si>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</si>
  <si>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</si>
  <si>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</si>
  <si>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</si>
  <si>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</si>
  <si>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</si>
  <si>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</si>
  <si>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</si>
  <si>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</si>
  <si>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</si>
  <si>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</si>
  <si>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</si>
  <si>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</si>
  <si>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</si>
  <si>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</si>
  <si>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</si>
  <si>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</si>
  <si>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</si>
  <si>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</si>
  <si>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</si>
  <si>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</si>
  <si>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</si>
  <si>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</si>
  <si>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</si>
  <si>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</si>
  <si>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</si>
  <si>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</si>
  <si>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</si>
  <si>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</si>
  <si>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</si>
  <si>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</si>
  <si>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</si>
  <si>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</si>
  <si>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</si>
  <si>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</si>
  <si>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</si>
  <si>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</si>
  <si>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</si>
  <si>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</si>
  <si>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</si>
  <si>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</si>
  <si>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</si>
  <si>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</si>
  <si>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</si>
  <si>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</si>
  <si>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</si>
  <si>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</si>
  <si>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</si>
  <si>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</si>
  <si>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</si>
  <si>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</si>
  <si>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</si>
  <si>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</si>
  <si>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</si>
  <si>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</si>
  <si>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</si>
  <si>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</si>
  <si>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</si>
  <si>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</si>
  <si>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</si>
  <si>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</si>
  <si>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</si>
  <si>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</si>
  <si>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</si>
  <si>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</si>
  <si>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</si>
  <si>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</si>
  <si>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</si>
  <si>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</si>
  <si>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</si>
  <si>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</si>
  <si>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</si>
  <si>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</si>
  <si>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</si>
  <si>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</si>
  <si>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</si>
  <si>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</si>
  <si>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</si>
  <si>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</si>
  <si>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</si>
  <si>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</si>
  <si>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</si>
  <si>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</si>
  <si>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</si>
  <si>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</si>
  <si>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</si>
  <si>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</si>
  <si>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</si>
  <si>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</si>
  <si>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</si>
  <si>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</si>
  <si>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</si>
  <si>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</si>
  <si>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</si>
  <si>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</si>
  <si>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</si>
  <si>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</si>
  <si>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</si>
  <si>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</si>
  <si>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</si>
  <si>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</si>
  <si>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</si>
  <si>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</si>
  <si>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</si>
  <si>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</si>
  <si>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</si>
  <si>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</si>
  <si>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</si>
  <si>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</si>
  <si>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</si>
  <si>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</si>
  <si>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</si>
  <si>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</si>
  <si>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</si>
  <si>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</si>
  <si>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</si>
  <si>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</si>
  <si>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</si>
  <si>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</si>
  <si>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</si>
  <si>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</si>
  <si>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</si>
  <si>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</si>
  <si>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</si>
  <si>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</si>
  <si>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</si>
  <si>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</si>
  <si>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</si>
  <si>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</si>
  <si>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</si>
  <si>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</si>
  <si>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</si>
  <si>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</si>
  <si>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</si>
  <si>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</si>
  <si>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</si>
  <si>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</si>
  <si>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</si>
  <si>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</si>
  <si>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</si>
  <si>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</si>
  <si>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</si>
  <si>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</si>
  <si>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</si>
  <si>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</si>
  <si>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</si>
  <si>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</si>
  <si>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</si>
  <si>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</si>
  <si>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</si>
  <si>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</si>
  <si>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</si>
  <si>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</si>
  <si>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</si>
  <si>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</si>
  <si>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</si>
  <si>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</si>
  <si>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</si>
  <si>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</si>
  <si>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</si>
  <si>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</si>
  <si>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</si>
  <si>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</si>
  <si>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</si>
  <si>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</si>
  <si>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</si>
  <si>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</si>
  <si>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</si>
  <si>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</si>
  <si>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</si>
  <si>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</si>
  <si>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</si>
  <si>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</si>
  <si>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</si>
  <si>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</si>
  <si>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</si>
  <si>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</si>
  <si>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</si>
  <si>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</si>
  <si>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</si>
  <si>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</si>
  <si>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</si>
  <si>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</si>
  <si>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</si>
  <si>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</si>
  <si>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</si>
  <si>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</si>
  <si>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</si>
  <si>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</si>
  <si>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</si>
  <si>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</si>
  <si>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</si>
  <si>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</si>
  <si>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</si>
  <si>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</si>
  <si>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</si>
  <si>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</si>
  <si>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</si>
  <si>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</si>
  <si>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</si>
  <si>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</si>
  <si>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</si>
  <si>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</si>
  <si>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</si>
  <si>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</si>
  <si>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</si>
  <si>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</si>
  <si>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</si>
  <si>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</si>
  <si>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</si>
  <si>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</si>
  <si>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</si>
  <si>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</si>
  <si>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</si>
  <si>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</si>
  <si>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</si>
  <si>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</si>
  <si>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</si>
  <si>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</si>
  <si>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</si>
  <si>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</si>
  <si>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</si>
  <si>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</si>
  <si>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</si>
  <si>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</si>
  <si>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</si>
  <si>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</si>
  <si>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</si>
  <si>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</si>
  <si>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</si>
  <si>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</si>
  <si>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</si>
  <si>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</si>
  <si>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</si>
  <si>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</si>
  <si>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</si>
  <si>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</si>
  <si>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</si>
  <si>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</si>
  <si>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</si>
  <si>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</si>
  <si>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</si>
  <si>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</si>
  <si>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</si>
  <si>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</si>
  <si>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</si>
  <si>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</si>
  <si>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</si>
  <si>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</si>
  <si>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</si>
  <si>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</si>
  <si>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</si>
  <si>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</si>
  <si>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</si>
  <si>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</si>
  <si>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</si>
  <si>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</si>
  <si>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</si>
  <si>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</si>
  <si>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</si>
  <si>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</si>
  <si>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</si>
  <si>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</si>
  <si>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</si>
  <si>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</si>
  <si>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</si>
  <si>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</si>
  <si>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</si>
  <si>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</si>
  <si>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</si>
  <si>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</si>
  <si>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</si>
  <si>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</si>
  <si>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</si>
  <si>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</si>
  <si>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</si>
  <si>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</si>
  <si>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</si>
  <si>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</si>
  <si>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</si>
  <si>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</si>
  <si>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</si>
  <si>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</si>
  <si>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</si>
  <si>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</si>
  <si>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</si>
  <si>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</si>
  <si>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</si>
  <si>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</si>
  <si>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</si>
  <si>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</si>
  <si>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</si>
  <si>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</si>
  <si>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</si>
  <si>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</si>
  <si>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</si>
  <si>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</si>
  <si>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</si>
  <si>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</si>
  <si>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</si>
  <si>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</si>
  <si>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</si>
  <si>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</si>
  <si>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</si>
  <si>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</si>
  <si>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</si>
  <si>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</si>
  <si>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</si>
  <si>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</si>
  <si>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</si>
  <si>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</si>
  <si>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</si>
  <si>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</si>
  <si>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</si>
  <si>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</si>
  <si>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</si>
  <si>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</si>
  <si>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</si>
  <si>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</si>
  <si>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</si>
  <si>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</si>
  <si>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</si>
  <si>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</si>
  <si>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</si>
  <si>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</si>
  <si>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</si>
  <si>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</si>
  <si>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</si>
  <si>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</si>
  <si>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</si>
  <si>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</si>
  <si>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</si>
  <si>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</si>
  <si>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</si>
  <si>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</si>
  <si>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</si>
  <si>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</si>
  <si>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</si>
  <si>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</si>
  <si>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</si>
  <si>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</si>
  <si>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</si>
  <si>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</si>
  <si>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</si>
  <si>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</si>
  <si>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</si>
  <si>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</si>
  <si>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</si>
  <si>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</si>
  <si>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</si>
  <si>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</si>
  <si>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</si>
  <si>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</si>
  <si>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</si>
  <si>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</si>
  <si>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</si>
  <si>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</si>
  <si>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</si>
  <si>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</si>
  <si>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</si>
  <si>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</si>
  <si>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</si>
  <si>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</si>
  <si>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</si>
  <si>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</si>
  <si>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</si>
  <si>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</si>
  <si>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</si>
  <si>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</si>
  <si>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</si>
  <si>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</si>
  <si>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</si>
  <si>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</si>
  <si>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</si>
  <si>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</si>
  <si>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</si>
  <si>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</si>
  <si>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</si>
  <si>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</si>
  <si>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</si>
  <si>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</si>
  <si>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</si>
  <si>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</si>
  <si>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</si>
  <si>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</si>
  <si>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</si>
  <si>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</si>
  <si>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</si>
  <si>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</si>
  <si>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</si>
  <si>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</si>
  <si>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</si>
  <si>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</si>
  <si>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</si>
  <si>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</si>
  <si>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</si>
  <si>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</si>
  <si>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</si>
  <si>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</si>
  <si>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</si>
  <si>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</si>
  <si>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</si>
  <si>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</si>
  <si>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</si>
  <si>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</si>
  <si>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</si>
  <si>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</si>
  <si>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</si>
  <si>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</si>
  <si>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</si>
  <si>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</si>
  <si>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</si>
  <si>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</si>
  <si>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</si>
  <si>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</si>
  <si>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</si>
  <si>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</si>
  <si>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</si>
  <si>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</si>
  <si>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</si>
  <si>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</si>
  <si>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</si>
  <si>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</si>
  <si>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</si>
  <si>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</si>
  <si>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</si>
  <si>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</si>
  <si>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</si>
  <si>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</si>
  <si>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</si>
  <si>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</si>
  <si>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</si>
  <si>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</si>
  <si>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</si>
  <si>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</si>
  <si>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</si>
  <si>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</si>
  <si>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</si>
  <si>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</si>
  <si>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</si>
  <si>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</si>
  <si>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</si>
  <si>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</si>
  <si>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</si>
  <si>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</si>
  <si>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</si>
  <si>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</si>
  <si>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</si>
  <si>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</si>
  <si>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</si>
  <si>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</si>
  <si>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</si>
  <si>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</si>
  <si>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</si>
  <si>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</si>
  <si>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</si>
  <si>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</si>
  <si>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</si>
  <si>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</si>
  <si>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</si>
  <si>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</si>
  <si>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</si>
  <si>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</si>
  <si>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</si>
  <si>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</si>
  <si>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</si>
  <si>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</si>
  <si>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</si>
  <si>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</si>
  <si>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</si>
  <si>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</si>
  <si>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</si>
  <si>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</si>
  <si>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</si>
  <si>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</si>
  <si>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</si>
  <si>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</si>
  <si>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</si>
  <si>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</si>
  <si>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</si>
  <si>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</si>
  <si>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</si>
  <si>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</si>
  <si>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</si>
  <si>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</si>
  <si>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</si>
  <si>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</si>
  <si>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</si>
  <si>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</si>
  <si>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</si>
  <si>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</si>
  <si>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</si>
  <si>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</si>
  <si>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</si>
  <si>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</si>
  <si>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</si>
  <si>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</si>
  <si>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</si>
  <si>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</si>
  <si>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</si>
  <si>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</si>
  <si>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</si>
  <si>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</si>
  <si>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</si>
  <si>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</si>
  <si>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</si>
  <si>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</si>
  <si>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</si>
  <si>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</si>
  <si>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</si>
  <si>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</si>
  <si>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</si>
  <si>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</si>
  <si>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</si>
  <si>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</si>
  <si>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</si>
  <si>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</si>
  <si>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</si>
  <si>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</si>
  <si>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</si>
  <si>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</si>
  <si>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</si>
  <si>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</si>
  <si>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</si>
  <si>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</si>
  <si>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</si>
  <si>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</si>
  <si>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</si>
  <si>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</si>
  <si>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</si>
  <si>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</si>
  <si>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</si>
  <si>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</si>
  <si>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</si>
  <si>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</si>
  <si>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</si>
  <si>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</si>
  <si>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</si>
  <si>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</si>
  <si>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</si>
  <si>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</si>
  <si>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</si>
  <si>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</si>
  <si>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</si>
  <si>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</si>
  <si>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</si>
  <si>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</si>
  <si>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</si>
  <si>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</si>
  <si>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</si>
  <si>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</si>
  <si>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</si>
  <si>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</si>
  <si>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</si>
  <si>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</si>
  <si>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</si>
  <si>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</si>
  <si>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</si>
  <si>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</si>
  <si>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</si>
  <si>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</si>
  <si>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</si>
  <si>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</si>
  <si>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</si>
  <si>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</si>
  <si>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</si>
  <si>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</si>
  <si>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</si>
  <si>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</si>
  <si>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</si>
  <si>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</si>
  <si>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</si>
  <si>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</si>
  <si>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</si>
  <si>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</si>
  <si>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</si>
  <si>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</si>
  <si>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</si>
  <si>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</si>
  <si>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</si>
  <si>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</si>
  <si>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</si>
  <si>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</si>
  <si>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</si>
  <si>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</si>
  <si>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</si>
  <si>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</si>
  <si>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</si>
  <si>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</si>
  <si>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</si>
  <si>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</si>
  <si>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</si>
  <si>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</si>
  <si>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</si>
  <si>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</si>
  <si>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</si>
  <si>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</si>
  <si>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</si>
  <si>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</si>
  <si>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</si>
  <si>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</si>
  <si>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</si>
  <si>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</si>
  <si>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</si>
  <si>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</si>
  <si>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</si>
  <si>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</si>
  <si>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</si>
  <si>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</si>
  <si>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</si>
  <si>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</si>
  <si>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</si>
  <si>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</si>
  <si>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</si>
  <si>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</si>
  <si>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</si>
  <si>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</si>
  <si>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</si>
  <si>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</si>
  <si>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</si>
  <si>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</si>
  <si>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</si>
  <si>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</si>
  <si>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</si>
  <si>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</si>
  <si>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</si>
  <si>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</si>
  <si>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</si>
  <si>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</si>
  <si>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</si>
  <si>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</si>
  <si>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</si>
  <si>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</si>
  <si>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</si>
  <si>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</si>
  <si>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</si>
  <si>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</si>
  <si>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</si>
  <si>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</si>
  <si>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</si>
  <si>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</si>
  <si>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</si>
  <si>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</si>
  <si>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</si>
  <si>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</si>
  <si>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</si>
  <si>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</si>
  <si>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</si>
  <si>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</si>
  <si>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</si>
  <si>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</si>
  <si>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</si>
  <si>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</si>
  <si>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</si>
  <si>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</si>
  <si>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</si>
  <si>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</si>
  <si>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</si>
  <si>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</si>
  <si>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</si>
  <si>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</si>
  <si>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</si>
  <si>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</si>
  <si>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</si>
  <si>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</si>
  <si>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</si>
  <si>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</si>
  <si>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</si>
  <si>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</si>
  <si>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</si>
  <si>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</si>
  <si>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</si>
  <si>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</si>
  <si>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</si>
  <si>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</si>
  <si>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</si>
  <si>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</si>
  <si>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</si>
  <si>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</si>
  <si>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</si>
  <si>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</si>
  <si>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</si>
  <si>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</si>
  <si>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</si>
  <si>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</si>
  <si>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</si>
  <si>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</si>
  <si>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</si>
  <si>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</si>
  <si>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</si>
  <si>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</si>
  <si>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</si>
  <si>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</si>
  <si>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</si>
  <si>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</si>
  <si>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</si>
  <si>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</si>
  <si>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</si>
  <si>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</si>
  <si>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</si>
  <si>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</si>
  <si>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</si>
  <si>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</si>
  <si>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</si>
  <si>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</si>
  <si>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</si>
  <si>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</si>
  <si>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</si>
  <si>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</si>
  <si>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</si>
  <si>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</si>
  <si>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</si>
  <si>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</si>
  <si>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</si>
  <si>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</si>
  <si>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</si>
  <si>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</si>
  <si>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</si>
  <si>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</si>
  <si>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</si>
  <si>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</si>
  <si>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</si>
  <si>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</si>
  <si>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</si>
  <si>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</si>
  <si>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</si>
  <si>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</si>
  <si>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</si>
  <si>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</si>
  <si>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</si>
  <si>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</si>
  <si>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</si>
  <si>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</si>
  <si>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</si>
  <si>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</si>
  <si>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</si>
  <si>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</si>
  <si>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</si>
  <si>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</si>
  <si>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</si>
  <si>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</si>
  <si>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</si>
  <si>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</si>
  <si>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</si>
  <si>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</si>
  <si>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</si>
  <si>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</si>
  <si>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</si>
  <si>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</si>
  <si>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</si>
  <si>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</si>
  <si>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</si>
  <si>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</si>
  <si>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</si>
  <si>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</si>
  <si>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</si>
  <si>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</si>
  <si>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</si>
  <si>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</si>
  <si>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</si>
  <si>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</si>
  <si>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</si>
  <si>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</si>
  <si>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</si>
  <si>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</si>
  <si>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</si>
  <si>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</si>
  <si>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</si>
  <si>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</si>
  <si>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</si>
  <si>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</si>
  <si>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</si>
  <si>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</si>
  <si>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</si>
  <si>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</si>
  <si>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</si>
  <si>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</si>
  <si>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</si>
  <si>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</si>
  <si>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</si>
  <si>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</si>
  <si>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</si>
  <si>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</si>
  <si>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</si>
  <si>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</si>
  <si>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</si>
  <si>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</si>
  <si>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</si>
  <si>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</si>
  <si>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</si>
  <si>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</si>
  <si>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</si>
  <si>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</si>
  <si>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</si>
  <si>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</si>
  <si>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</si>
  <si>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</si>
  <si>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</si>
  <si>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</si>
  <si>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</si>
  <si>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</si>
  <si>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</si>
  <si>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</si>
  <si>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</si>
  <si>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</si>
  <si>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</si>
  <si>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</si>
  <si>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</si>
  <si>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</si>
  <si>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</si>
  <si>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</si>
  <si>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</si>
  <si>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</si>
  <si>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</si>
  <si>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</si>
  <si>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</si>
  <si>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</si>
  <si>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</si>
  <si>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</si>
  <si>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</si>
  <si>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</si>
  <si>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</si>
  <si>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</si>
  <si>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</si>
  <si>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</si>
  <si>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</si>
  <si>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</si>
  <si>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</si>
  <si>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</si>
  <si>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</si>
  <si>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</si>
  <si>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</si>
  <si>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</si>
  <si>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</si>
  <si>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</si>
  <si>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</si>
  <si>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</si>
  <si>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</si>
  <si>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</si>
  <si>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</si>
  <si>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</si>
  <si>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</si>
  <si>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</si>
  <si>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</si>
  <si>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</si>
  <si>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</si>
  <si>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</si>
  <si>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</si>
  <si>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</si>
  <si>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</si>
  <si>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</si>
  <si>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</si>
  <si>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</si>
  <si>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</si>
  <si>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</si>
  <si>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</si>
  <si>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</si>
  <si>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</si>
  <si>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</si>
  <si>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</si>
  <si>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</si>
  <si>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</si>
  <si>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</si>
  <si>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</si>
  <si>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</si>
  <si>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</si>
  <si>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</si>
  <si>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</si>
  <si>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</si>
  <si>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</si>
  <si>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</si>
  <si>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</si>
  <si>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</si>
  <si>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</si>
  <si>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</si>
  <si>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</si>
  <si>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</si>
  <si>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</si>
  <si>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</si>
  <si>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</si>
  <si>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</si>
  <si>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</si>
  <si>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</si>
  <si>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</si>
  <si>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</si>
  <si>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</si>
  <si>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</si>
  <si>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</si>
  <si>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</si>
  <si>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</si>
  <si>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</si>
  <si>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</si>
  <si>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</si>
  <si>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</si>
  <si>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</si>
  <si>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</si>
  <si>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</si>
  <si>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</si>
  <si>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</si>
  <si>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</si>
  <si>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</si>
  <si>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</si>
  <si>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</si>
  <si>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</si>
  <si>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</si>
  <si>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</si>
  <si>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</si>
  <si>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</si>
  <si>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</si>
  <si>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</si>
  <si>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</si>
  <si>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</si>
  <si>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</si>
  <si>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</si>
  <si>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</si>
  <si>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</si>
  <si>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</si>
  <si>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</si>
  <si>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</si>
  <si>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</si>
  <si>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</si>
  <si>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</si>
  <si>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</si>
  <si>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</si>
  <si>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</si>
  <si>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</si>
  <si>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</si>
  <si>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</si>
  <si>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</si>
  <si>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</si>
  <si>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</si>
  <si>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</si>
  <si>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</si>
  <si>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</si>
  <si>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</si>
  <si>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</si>
  <si>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</si>
  <si>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</si>
  <si>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</si>
  <si>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</si>
  <si>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</si>
  <si>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</si>
  <si>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</si>
  <si>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</si>
  <si>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</si>
  <si>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</si>
  <si>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</si>
  <si>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</si>
  <si>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</si>
  <si>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</si>
  <si>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</si>
  <si>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</si>
  <si>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</si>
  <si>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</si>
  <si>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</si>
  <si>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</si>
  <si>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</si>
  <si>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</si>
  <si>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</si>
  <si>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</si>
  <si>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</si>
  <si>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</si>
  <si>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</si>
  <si>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</si>
  <si>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</si>
  <si>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</si>
  <si>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</si>
  <si>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</si>
  <si>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</si>
  <si>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</si>
  <si>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</si>
  <si>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</si>
  <si>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</si>
  <si>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</si>
  <si>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</si>
  <si>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</si>
  <si>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</si>
  <si>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</si>
  <si>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</si>
  <si>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</si>
  <si>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</si>
  <si>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</si>
  <si>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</si>
  <si>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</si>
  <si>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</si>
  <si>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</si>
  <si>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</si>
  <si>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</si>
  <si>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</si>
  <si>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</si>
  <si>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</si>
  <si>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</si>
  <si>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</si>
  <si>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</si>
  <si>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</si>
  <si>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</si>
  <si>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</si>
  <si>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</si>
  <si>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</si>
  <si>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</si>
  <si>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</si>
  <si>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</si>
  <si>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</si>
  <si>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</si>
  <si>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</si>
  <si>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</si>
  <si>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</si>
  <si>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</si>
  <si>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</si>
  <si>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</si>
  <si>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</si>
  <si>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</si>
  <si>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</si>
  <si>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</si>
  <si>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</si>
  <si>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</si>
  <si>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</si>
  <si>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</si>
  <si>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</si>
  <si>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</si>
  <si>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</si>
  <si>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</si>
  <si>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</si>
  <si>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</si>
  <si>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</si>
  <si>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</si>
  <si>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</si>
  <si>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</si>
  <si>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</si>
  <si>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</si>
  <si>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</si>
  <si>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</si>
  <si>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</si>
  <si>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</si>
  <si>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</si>
  <si>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</si>
  <si>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</si>
  <si>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</si>
  <si>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</si>
  <si>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</si>
  <si>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</si>
  <si>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</si>
  <si>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</si>
  <si>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</si>
  <si>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</si>
  <si>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</si>
  <si>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</si>
  <si>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</si>
  <si>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</si>
  <si>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</si>
  <si>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</si>
  <si>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</si>
  <si>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</si>
  <si>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</si>
  <si>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</si>
  <si>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</si>
  <si>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</si>
  <si>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</si>
  <si>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</si>
  <si>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</si>
  <si>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</si>
  <si>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</si>
  <si>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</si>
  <si>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</si>
  <si>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</si>
  <si>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</si>
  <si>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</si>
  <si>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</si>
  <si>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</si>
  <si>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</si>
  <si>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</si>
  <si>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</si>
  <si>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</si>
  <si>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</si>
  <si>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</si>
  <si>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</si>
  <si>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</si>
  <si>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</si>
  <si>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</si>
  <si>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</si>
  <si>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</si>
  <si>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</si>
  <si>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</si>
  <si>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</si>
  <si>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</si>
  <si>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</si>
  <si>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</si>
  <si>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</si>
  <si>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</si>
  <si>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</si>
  <si>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</si>
  <si>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</si>
  <si>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</si>
  <si>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</si>
  <si>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</si>
  <si>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</si>
  <si>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</si>
  <si>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</si>
  <si>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</si>
  <si>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</si>
  <si>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</si>
  <si>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</si>
  <si>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</si>
  <si>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</si>
  <si>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</si>
  <si>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</si>
  <si>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</si>
  <si>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</si>
  <si>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</si>
  <si>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</si>
  <si>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</si>
  <si>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</si>
  <si>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</si>
  <si>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</si>
  <si>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</si>
  <si>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</si>
  <si>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</si>
  <si>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</si>
  <si>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</si>
  <si>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</si>
  <si>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</si>
  <si>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</si>
  <si>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</si>
  <si>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</si>
  <si>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</si>
  <si>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</si>
  <si>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</si>
  <si>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</si>
  <si>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</si>
  <si>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</si>
  <si>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</si>
  <si>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</si>
  <si>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</si>
  <si>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</si>
  <si>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</si>
  <si>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</si>
  <si>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</si>
  <si>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</si>
  <si>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</si>
  <si>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</si>
  <si>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</si>
  <si>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</si>
  <si>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</si>
  <si>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</si>
  <si>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</si>
  <si>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</si>
  <si>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</si>
  <si>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</si>
  <si>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</si>
  <si>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</si>
  <si>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</si>
  <si>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</si>
  <si>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</si>
  <si>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</si>
  <si>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</si>
  <si>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</si>
  <si>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</si>
  <si>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</si>
  <si>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</si>
  <si>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</si>
  <si>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</si>
  <si>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</si>
  <si>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</si>
  <si>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</si>
  <si>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</si>
  <si>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</si>
  <si>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</si>
  <si>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</si>
  <si>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</si>
  <si>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</si>
  <si>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</si>
  <si>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</si>
  <si>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</si>
  <si>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</si>
  <si>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</si>
  <si>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</si>
  <si>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</si>
  <si>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</si>
  <si>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</si>
  <si>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</si>
  <si>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</si>
  <si>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</si>
  <si>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</si>
  <si>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</si>
  <si>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</si>
  <si>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</si>
  <si>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</si>
  <si>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</si>
  <si>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</si>
  <si>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</si>
  <si>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</si>
  <si>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</si>
  <si>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</si>
  <si>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</si>
  <si>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</si>
  <si>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</si>
  <si>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</si>
  <si>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</si>
  <si>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</si>
  <si>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</si>
  <si>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</si>
  <si>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</si>
  <si>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</si>
  <si>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</si>
  <si>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</si>
  <si>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</si>
  <si>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</si>
  <si>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</si>
  <si>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</si>
  <si>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</si>
  <si>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</si>
  <si>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</si>
  <si>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</si>
  <si>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</si>
  <si>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</si>
  <si>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</si>
  <si>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</si>
  <si>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</si>
  <si>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</si>
  <si>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</si>
  <si>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</si>
  <si>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</si>
  <si>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</si>
  <si>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</si>
  <si>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</si>
  <si>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</si>
  <si>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</si>
  <si>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</si>
  <si>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</si>
  <si>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</si>
  <si>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</si>
  <si>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</si>
  <si>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</si>
  <si>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</si>
  <si>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</si>
  <si>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</si>
  <si>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</si>
  <si>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</si>
  <si>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</si>
  <si>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</si>
  <si>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</si>
  <si>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</si>
  <si>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</si>
  <si>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</si>
  <si>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</si>
  <si>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</si>
  <si>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</si>
  <si>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</si>
  <si>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</si>
  <si>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</si>
  <si>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</si>
  <si>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</si>
  <si>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</si>
  <si>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</si>
  <si>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</si>
  <si>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</si>
  <si>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</si>
  <si>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</si>
  <si>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</si>
  <si>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</si>
  <si>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</si>
  <si>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</si>
  <si>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</si>
  <si>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</si>
  <si>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</si>
  <si>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</si>
  <si>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</si>
  <si>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</si>
  <si>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</si>
  <si>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</si>
  <si>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</si>
  <si>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</si>
  <si>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</si>
  <si>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</si>
  <si>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</si>
  <si>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</si>
  <si>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</si>
  <si>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</si>
  <si>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</si>
  <si>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</si>
  <si>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</si>
  <si>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</si>
  <si>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</si>
  <si>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</si>
  <si>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</si>
  <si>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</si>
  <si>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</si>
  <si>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</si>
  <si>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</si>
  <si>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</si>
  <si>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</si>
  <si>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</si>
  <si>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</si>
  <si>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</si>
  <si>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</si>
  <si>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</si>
  <si>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</si>
  <si>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</si>
  <si>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</si>
  <si>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</si>
  <si>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</si>
  <si>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</si>
  <si>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</si>
  <si>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</si>
  <si>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</si>
  <si>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</si>
  <si>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</si>
  <si>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</si>
  <si>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</si>
  <si>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</si>
  <si>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</si>
  <si>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</si>
  <si>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</si>
  <si>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</si>
  <si>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</si>
  <si>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</si>
  <si>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</si>
  <si>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</si>
  <si>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</si>
  <si>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</si>
  <si>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</si>
  <si>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</si>
  <si>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</si>
  <si>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</si>
  <si>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</si>
  <si>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</si>
  <si>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</si>
  <si>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</si>
  <si>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</si>
  <si>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</si>
  <si>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</si>
  <si>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</si>
  <si>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</si>
  <si>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</si>
  <si>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</si>
  <si>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</si>
  <si>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</si>
  <si>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</si>
  <si>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</si>
  <si>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</si>
  <si>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</si>
  <si>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</si>
  <si>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</si>
  <si>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</si>
  <si>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</si>
  <si>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</si>
  <si>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</si>
  <si>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</si>
  <si>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</si>
  <si>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</si>
  <si>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</si>
  <si>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</si>
  <si>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</si>
  <si>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</si>
  <si>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</si>
  <si>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</si>
  <si>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</si>
  <si>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</si>
  <si>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</si>
  <si>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</si>
  <si>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</si>
  <si>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</si>
  <si>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</si>
  <si>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</si>
  <si>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</si>
  <si>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</si>
  <si>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</si>
  <si>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</si>
  <si>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</si>
  <si>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</si>
  <si>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</si>
  <si>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</si>
  <si>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</si>
  <si>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</si>
  <si>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</si>
  <si>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</si>
  <si>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</si>
  <si>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</si>
  <si>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</si>
  <si>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</si>
  <si>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</si>
  <si>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</si>
  <si>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</si>
  <si>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</si>
  <si>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</si>
  <si>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</si>
  <si>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</si>
  <si>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</si>
  <si>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</si>
  <si>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</si>
  <si>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</si>
  <si>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</si>
  <si>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</si>
  <si>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</si>
  <si>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</si>
  <si>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</si>
  <si>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</si>
  <si>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</si>
  <si>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</si>
  <si>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</si>
  <si>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</si>
  <si>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</si>
  <si>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</si>
  <si>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</si>
  <si>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</si>
  <si>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</si>
  <si>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</si>
  <si>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</si>
  <si>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</si>
  <si>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</si>
  <si>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</si>
  <si>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</si>
  <si>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</si>
  <si>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</si>
  <si>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</si>
  <si>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</si>
  <si>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</si>
  <si>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</si>
  <si>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</si>
  <si>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</si>
  <si>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</si>
  <si>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</si>
  <si>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</si>
  <si>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</si>
  <si>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</si>
  <si>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</si>
  <si>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</si>
  <si>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</si>
  <si>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</si>
  <si>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</si>
  <si>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</si>
  <si>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</si>
  <si>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</si>
  <si>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</si>
  <si>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</si>
  <si>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</si>
  <si>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</si>
  <si>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</si>
  <si>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</si>
  <si>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</si>
  <si>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</si>
  <si>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</si>
  <si>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</si>
  <si>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</si>
  <si>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</si>
  <si>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</si>
  <si>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</si>
  <si>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</si>
  <si>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</si>
  <si>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</si>
  <si>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</si>
  <si>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</si>
  <si>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</si>
  <si>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</si>
  <si>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</si>
  <si>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</si>
  <si>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</si>
  <si>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</si>
  <si>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</si>
  <si>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</si>
  <si>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</si>
  <si>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</si>
  <si>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</si>
  <si>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</si>
  <si>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</si>
  <si>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</si>
  <si>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</si>
  <si>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</si>
  <si>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</si>
  <si>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</si>
  <si>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</si>
  <si>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</si>
  <si>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</si>
  <si>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</si>
  <si>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</si>
  <si>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</si>
  <si>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</si>
  <si>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</si>
  <si>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</si>
  <si>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</si>
  <si>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</si>
  <si>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</si>
  <si>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</si>
  <si>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</si>
  <si>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</si>
  <si>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</si>
  <si>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</si>
  <si>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</si>
  <si>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</si>
  <si>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</si>
  <si>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</si>
  <si>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</si>
  <si>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</si>
  <si>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</si>
  <si>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</si>
  <si>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</si>
  <si>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</si>
  <si>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</si>
  <si>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</si>
  <si>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</si>
  <si>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</si>
  <si>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</si>
  <si>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</si>
  <si>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</si>
  <si>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</si>
  <si>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</si>
  <si>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</si>
  <si>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</si>
  <si>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</si>
  <si>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</si>
  <si>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</si>
  <si>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</si>
  <si>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</si>
  <si>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</si>
  <si>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</si>
  <si>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</si>
  <si>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</si>
  <si>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</si>
  <si>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</si>
  <si>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</si>
  <si>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</si>
  <si>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</si>
  <si>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</si>
  <si>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</si>
  <si>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</si>
  <si>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</si>
  <si>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</si>
  <si>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</si>
  <si>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</si>
  <si>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</si>
  <si>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</si>
  <si>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</si>
  <si>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</si>
  <si>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</si>
  <si>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</si>
  <si>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</si>
  <si>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</si>
  <si>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</si>
  <si>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</si>
  <si>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</si>
  <si>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</si>
  <si>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</si>
  <si>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</si>
  <si>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</si>
  <si>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</si>
  <si>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</si>
  <si>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</si>
  <si>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</si>
  <si>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</si>
  <si>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</si>
  <si>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</si>
  <si>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</si>
  <si>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</si>
  <si>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</si>
  <si>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</si>
  <si>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</si>
  <si>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</si>
  <si>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</si>
  <si>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</si>
  <si>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</si>
  <si>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</si>
  <si>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</si>
  <si>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</si>
  <si>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</si>
  <si>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</si>
  <si>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</si>
  <si>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</si>
  <si>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</si>
  <si>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</si>
  <si>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</si>
  <si>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</si>
  <si>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</si>
  <si>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</si>
  <si>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</si>
  <si>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</si>
  <si>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</si>
  <si>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</si>
  <si>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</si>
  <si>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</si>
  <si>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</si>
  <si>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</si>
  <si>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</si>
  <si>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</si>
  <si>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</si>
  <si>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</si>
  <si>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</si>
  <si>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</si>
  <si>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</si>
  <si>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</si>
  <si>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</si>
  <si>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</si>
  <si>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</si>
  <si>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</si>
  <si>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</si>
  <si>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</si>
  <si>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</si>
  <si>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</si>
  <si>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</si>
  <si>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</si>
  <si>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</si>
  <si>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</si>
  <si>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</si>
  <si>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</si>
  <si>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</si>
  <si>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</si>
  <si>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</si>
  <si>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</si>
  <si>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</si>
  <si>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</si>
  <si>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</si>
  <si>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</si>
  <si>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</si>
  <si>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</si>
  <si>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</si>
  <si>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</si>
  <si>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</si>
  <si>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</si>
  <si>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</si>
  <si>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</si>
  <si>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</si>
  <si>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</si>
  <si>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</si>
  <si>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</si>
  <si>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</si>
  <si>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</si>
  <si>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</si>
  <si>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</si>
  <si>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</si>
  <si>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</si>
  <si>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</si>
  <si>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</si>
  <si>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</si>
  <si>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</si>
  <si>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</si>
  <si>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</si>
  <si>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</si>
  <si>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</si>
  <si>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</si>
  <si>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</si>
  <si>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</si>
  <si>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</si>
  <si>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</si>
  <si>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</si>
  <si>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</si>
  <si>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</si>
  <si>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</si>
  <si>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</si>
  <si>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</si>
  <si>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</si>
  <si>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</si>
  <si>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</si>
  <si>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</si>
  <si>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</si>
  <si>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</si>
  <si>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</si>
  <si>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</si>
  <si>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</si>
  <si>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</si>
  <si>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</si>
  <si>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</si>
  <si>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</si>
  <si>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</si>
  <si>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</si>
  <si>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</si>
  <si>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</si>
  <si>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</si>
  <si>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</si>
  <si>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</si>
  <si>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</si>
  <si>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</si>
  <si>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</si>
  <si>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</si>
  <si>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</si>
  <si>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</si>
  <si>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</si>
  <si>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</si>
  <si>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</si>
  <si>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</si>
  <si>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</si>
  <si>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</si>
  <si>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</si>
  <si>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</si>
  <si>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</si>
  <si>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</si>
  <si>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</si>
  <si>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</si>
  <si>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</si>
  <si>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</si>
  <si>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</si>
  <si>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</si>
  <si>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</si>
  <si>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</si>
  <si>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</si>
  <si>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</si>
  <si>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</si>
  <si>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</si>
  <si>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</si>
  <si>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</si>
  <si>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</si>
  <si>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</si>
  <si>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</si>
  <si>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</si>
  <si>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</si>
  <si>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</si>
  <si>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</si>
  <si>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</si>
  <si>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</si>
  <si>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</si>
  <si>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</si>
  <si>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</si>
  <si>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</si>
  <si>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</si>
  <si>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</si>
  <si>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</si>
  <si>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</si>
  <si>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</si>
  <si>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</si>
  <si>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</si>
  <si>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</si>
  <si>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</si>
  <si>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</si>
  <si>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</si>
  <si>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</si>
  <si>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</si>
  <si>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</si>
  <si>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</si>
  <si>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</si>
  <si>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</si>
  <si>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</si>
  <si>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</si>
  <si>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</si>
  <si>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</si>
  <si>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</si>
  <si>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</si>
  <si>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</si>
  <si>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</si>
  <si>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</si>
  <si>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</si>
  <si>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</si>
  <si>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</si>
  <si>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</si>
  <si>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</si>
  <si>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</si>
  <si>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</si>
  <si>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</si>
  <si>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</si>
  <si>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</si>
  <si>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</si>
  <si>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</si>
  <si>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</si>
  <si>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</si>
  <si>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</si>
  <si>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</si>
  <si>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</si>
  <si>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</si>
  <si>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</si>
  <si>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</si>
  <si>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</si>
  <si>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</si>
  <si>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</si>
  <si>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</si>
  <si>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</si>
  <si>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</si>
  <si>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</si>
  <si>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</si>
  <si>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</si>
  <si>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</si>
  <si>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</si>
  <si>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</si>
  <si>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</si>
  <si>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</si>
  <si>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</si>
  <si>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</si>
  <si>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</si>
  <si>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</si>
  <si>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</si>
  <si>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</si>
  <si>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</si>
  <si>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</si>
  <si>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</si>
  <si>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</si>
  <si>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</si>
  <si>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</si>
  <si>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</si>
  <si>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</si>
  <si>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</si>
  <si>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</si>
  <si>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</si>
  <si>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</si>
  <si>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</si>
  <si>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</si>
  <si>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</si>
  <si>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</si>
  <si>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</si>
  <si>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</si>
  <si>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</si>
  <si>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</si>
  <si>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</si>
  <si>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</si>
  <si>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</si>
  <si>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</si>
  <si>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</si>
  <si>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</si>
  <si>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</si>
  <si>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</si>
  <si>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</si>
  <si>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</si>
  <si>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</si>
  <si>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</si>
  <si>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</si>
  <si>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</si>
  <si>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</si>
  <si>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</si>
  <si>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</si>
  <si>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</si>
  <si>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</si>
  <si>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</si>
  <si>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</si>
  <si>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</si>
  <si>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</si>
  <si>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</si>
  <si>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</si>
  <si>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</si>
  <si>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</si>
  <si>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</si>
  <si>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</si>
  <si>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</si>
  <si>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</si>
  <si>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</si>
  <si>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</si>
  <si>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</si>
  <si>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</si>
  <si>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</si>
  <si>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</si>
  <si>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</si>
  <si>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</si>
  <si>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</si>
  <si>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</si>
  <si>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</si>
  <si>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</si>
  <si>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</si>
  <si>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</si>
  <si>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</si>
  <si>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</si>
  <si>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</si>
  <si>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</si>
  <si>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</si>
  <si>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</si>
  <si>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</si>
  <si>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</si>
  <si>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</si>
  <si>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</si>
  <si>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</si>
  <si>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</si>
  <si>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</si>
  <si>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</si>
  <si>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</si>
  <si>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</si>
  <si>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</si>
  <si>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</si>
  <si>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</si>
  <si>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</si>
  <si>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</si>
  <si>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</si>
  <si>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</si>
  <si>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</si>
  <si>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</si>
  <si>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</si>
  <si>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</si>
  <si>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</si>
  <si>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</si>
  <si>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</si>
  <si>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</si>
  <si>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</si>
  <si>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</si>
  <si>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</si>
  <si>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</si>
  <si>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</si>
  <si>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</si>
  <si>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</si>
  <si>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</si>
  <si>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</si>
  <si>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</si>
  <si>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</si>
  <si>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</si>
  <si>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</si>
  <si>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</si>
  <si>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</si>
  <si>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</si>
  <si>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</si>
  <si>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</si>
  <si>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</si>
  <si>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</si>
  <si>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</si>
  <si>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</si>
  <si>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</si>
  <si>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</si>
  <si>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</si>
  <si>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</si>
  <si>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</si>
  <si>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</si>
  <si>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</si>
  <si>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</si>
  <si>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</si>
  <si>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</si>
  <si>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</si>
  <si>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</si>
  <si>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</si>
  <si>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</si>
  <si>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</si>
  <si>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</si>
  <si>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</si>
  <si>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</si>
  <si>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</si>
  <si>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</si>
  <si>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</si>
  <si>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</si>
  <si>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</si>
  <si>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</si>
  <si>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</si>
  <si>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</si>
  <si>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</si>
  <si>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</si>
  <si>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</si>
  <si>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</si>
  <si>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</si>
  <si>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</si>
  <si>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</si>
  <si>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</si>
  <si>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</si>
  <si>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</si>
  <si>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</si>
  <si>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</si>
  <si>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</si>
  <si>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</si>
  <si>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</si>
  <si>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</si>
  <si>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</si>
  <si>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</si>
  <si>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</si>
  <si>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</si>
  <si>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</si>
  <si>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</si>
  <si>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</si>
  <si>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</si>
  <si>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</si>
  <si>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</si>
  <si>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</si>
  <si>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</si>
  <si>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</si>
  <si>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</si>
  <si>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</si>
  <si>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</si>
  <si>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</si>
  <si>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</si>
  <si>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</si>
  <si>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</si>
  <si>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</si>
  <si>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</si>
  <si>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</si>
  <si>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</si>
  <si>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</si>
  <si>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</si>
  <si>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</si>
  <si>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</si>
  <si>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</si>
  <si>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</si>
  <si>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</si>
  <si>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</si>
  <si>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</si>
  <si>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</si>
  <si>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</si>
  <si>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</si>
  <si>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</si>
  <si>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</si>
  <si>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</si>
  <si>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</si>
  <si>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</si>
  <si>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</si>
  <si>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</si>
  <si>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</si>
  <si>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</si>
  <si>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</si>
  <si>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</si>
  <si>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</si>
  <si>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</si>
  <si>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</si>
  <si>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</si>
  <si>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</si>
  <si>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</si>
  <si>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</si>
  <si>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</si>
  <si>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</si>
  <si>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</si>
  <si>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</si>
  <si>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</si>
  <si>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</si>
  <si>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</si>
  <si>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</si>
  <si>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</si>
  <si>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</si>
  <si>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</si>
  <si>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</si>
  <si>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</si>
  <si>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</si>
  <si>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</si>
  <si>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</si>
  <si>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</si>
  <si>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</si>
  <si>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</si>
  <si>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</si>
  <si>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</si>
  <si>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</si>
  <si>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</si>
  <si>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</si>
  <si>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</si>
  <si>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</si>
  <si>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</si>
  <si>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</si>
  <si>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</si>
  <si>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</si>
  <si>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</si>
  <si>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</si>
  <si>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</si>
  <si>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</si>
  <si>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</si>
  <si>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</si>
  <si>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</si>
  <si>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</si>
  <si>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</si>
  <si>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</si>
  <si>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</si>
  <si>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</si>
  <si>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</si>
  <si>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</si>
  <si>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</si>
  <si>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</si>
  <si>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</si>
  <si>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</si>
  <si>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</si>
  <si>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</si>
  <si>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</si>
  <si>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</si>
  <si>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</si>
  <si>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</si>
  <si>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</si>
  <si>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</si>
  <si>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</si>
  <si>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</si>
  <si>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</si>
  <si>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</si>
  <si>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</si>
  <si>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</si>
  <si>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</si>
  <si>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</si>
  <si>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</si>
  <si>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</si>
  <si>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</si>
  <si>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</si>
  <si>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</si>
  <si>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</si>
  <si>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</si>
  <si>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</si>
  <si>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</si>
  <si>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</si>
  <si>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</si>
  <si>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</si>
  <si>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</si>
  <si>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</si>
  <si>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</si>
  <si>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</si>
  <si>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</si>
  <si>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</si>
  <si>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</si>
  <si>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</si>
  <si>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</si>
  <si>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</si>
  <si>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</si>
  <si>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</si>
  <si>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</si>
  <si>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</si>
  <si>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</si>
  <si>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</si>
  <si>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</si>
  <si>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</si>
  <si>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</si>
  <si>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</si>
  <si>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</si>
  <si>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</si>
  <si>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</si>
  <si>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</si>
  <si>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</si>
  <si>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</si>
  <si>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</si>
  <si>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</si>
  <si>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</si>
  <si>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</si>
  <si>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</si>
  <si>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</si>
  <si>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</si>
  <si>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</si>
  <si>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</si>
  <si>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</si>
  <si>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</si>
  <si>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</si>
  <si>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</si>
  <si>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</si>
  <si>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</si>
  <si>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</si>
  <si>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</si>
  <si>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</si>
  <si>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</si>
  <si>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</si>
  <si>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</si>
  <si>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</si>
  <si>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</si>
  <si>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</si>
  <si>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</si>
  <si>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</si>
  <si>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</si>
  <si>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</si>
  <si>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</si>
  <si>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</si>
  <si>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</si>
  <si>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</si>
  <si>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</si>
  <si>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</si>
  <si>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</si>
  <si>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</si>
  <si>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</si>
  <si>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</si>
  <si>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</si>
  <si>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</si>
  <si>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</si>
  <si>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</si>
  <si>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</si>
  <si>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</si>
  <si>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</si>
  <si>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</si>
  <si>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</si>
  <si>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</si>
  <si>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</si>
  <si>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</si>
  <si>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</si>
  <si>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</si>
  <si>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</si>
  <si>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</si>
  <si>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</si>
  <si>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</si>
  <si>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</si>
  <si>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</si>
  <si>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</si>
  <si>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</si>
  <si>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</si>
  <si>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</si>
  <si>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</si>
  <si>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</si>
  <si>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</si>
  <si>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</si>
  <si>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</si>
  <si>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</si>
  <si>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</si>
  <si>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</si>
  <si>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</si>
  <si>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</si>
  <si>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</si>
  <si>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</si>
  <si>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</si>
  <si>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</si>
  <si>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</si>
  <si>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</si>
  <si>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</si>
  <si>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</si>
  <si>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</si>
  <si>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</si>
  <si>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</si>
  <si>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</si>
  <si>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</si>
  <si>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</si>
  <si>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</si>
  <si>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</si>
  <si>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</si>
  <si>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</si>
  <si>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</si>
  <si>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</si>
  <si>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</si>
  <si>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</si>
  <si>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</si>
  <si>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</si>
  <si>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</si>
  <si>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</si>
  <si>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</si>
  <si>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</si>
  <si>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</si>
  <si>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</si>
  <si>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</si>
  <si>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</si>
  <si>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</si>
  <si>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</si>
  <si>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</si>
  <si>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</si>
  <si>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</si>
  <si>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</si>
  <si>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</si>
  <si>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</si>
  <si>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</si>
  <si>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</si>
  <si>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</si>
  <si>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</si>
  <si>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</si>
  <si>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</si>
  <si>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</si>
  <si>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</si>
  <si>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</si>
  <si>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</si>
  <si>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</si>
  <si>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</si>
  <si>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</si>
  <si>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</si>
  <si>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</si>
  <si>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</si>
  <si>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</si>
  <si>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</si>
  <si>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</si>
  <si>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</si>
  <si>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</si>
  <si>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</si>
  <si>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</si>
  <si>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</si>
  <si>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</si>
  <si>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</si>
  <si>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</si>
  <si>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</si>
  <si>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</si>
  <si>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</si>
  <si>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</si>
  <si>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</si>
  <si>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</si>
  <si>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</si>
  <si>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</si>
  <si>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</si>
  <si>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</si>
  <si>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</si>
  <si>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</si>
  <si>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</si>
  <si>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</si>
  <si>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</si>
  <si>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</si>
  <si>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</si>
  <si>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</si>
  <si>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</si>
  <si>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</si>
  <si>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</si>
  <si>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</si>
  <si>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</si>
  <si>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</si>
  <si>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</si>
  <si>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</si>
  <si>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</si>
  <si>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</si>
  <si>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</si>
  <si>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</si>
  <si>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</si>
  <si>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</si>
  <si>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</si>
  <si>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</si>
  <si>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</si>
  <si>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</si>
  <si>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</si>
  <si>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</si>
  <si>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</si>
  <si>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</si>
  <si>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</si>
  <si>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</si>
  <si>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</si>
  <si>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</si>
  <si>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</si>
  <si>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</si>
  <si>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</si>
  <si>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</si>
  <si>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</si>
  <si>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</si>
  <si>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</si>
  <si>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</si>
  <si>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</si>
  <si>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</si>
  <si>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</si>
  <si>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</si>
  <si>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</si>
  <si>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</si>
  <si>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</si>
  <si>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</si>
  <si>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</si>
  <si>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</si>
  <si>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</si>
  <si>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</si>
  <si>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</si>
  <si>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</si>
  <si>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</si>
  <si>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</si>
  <si>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</si>
  <si>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</si>
  <si>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</si>
  <si>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</si>
  <si>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</si>
  <si>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</si>
  <si>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</si>
  <si>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</si>
  <si>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</si>
  <si>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</si>
  <si>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</si>
  <si>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</si>
  <si>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</si>
  <si>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</si>
  <si>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</si>
  <si>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</si>
  <si>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</si>
  <si>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</si>
  <si>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</si>
  <si>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</si>
  <si>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</si>
  <si>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</si>
  <si>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</si>
  <si>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</si>
  <si>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</si>
  <si>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</si>
  <si>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</si>
  <si>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</si>
  <si>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</si>
  <si>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</si>
  <si>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</si>
  <si>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</si>
  <si>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</si>
  <si>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</si>
  <si>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</si>
  <si>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</si>
  <si>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</si>
  <si>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</si>
  <si>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</si>
  <si>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</si>
  <si>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</si>
  <si>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</si>
  <si>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</si>
  <si>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</si>
  <si>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</si>
  <si>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</si>
  <si>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</si>
  <si>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</si>
  <si>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</si>
  <si>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</si>
  <si>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</si>
  <si>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</si>
  <si>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</si>
  <si>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</si>
  <si>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</si>
  <si>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</si>
  <si>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</si>
  <si>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</si>
  <si>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</si>
  <si>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</si>
  <si>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</si>
  <si>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</si>
  <si>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</si>
  <si>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</si>
  <si>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</si>
  <si>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</si>
  <si>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</si>
  <si>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</si>
  <si>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</si>
  <si>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</si>
  <si>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</si>
  <si>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</si>
  <si>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</si>
  <si>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</si>
  <si>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</si>
  <si>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</si>
  <si>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</si>
  <si>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</si>
  <si>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</si>
  <si>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</si>
  <si>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</si>
  <si>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</si>
  <si>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</si>
  <si>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</si>
  <si>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</si>
  <si>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</si>
  <si>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</si>
  <si>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</si>
  <si>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</si>
  <si>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</si>
  <si>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</si>
  <si>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</si>
  <si>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</si>
  <si>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</si>
  <si>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</si>
  <si>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</si>
  <si>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</si>
  <si>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</si>
  <si>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</si>
  <si>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</si>
  <si>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</si>
  <si>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</si>
  <si>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</si>
  <si>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</si>
  <si>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</si>
  <si>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</si>
  <si>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</si>
  <si>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</si>
  <si>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</si>
  <si>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</si>
  <si>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</si>
  <si>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</si>
  <si>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</si>
  <si>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</si>
  <si>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</si>
  <si>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</si>
  <si>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</si>
  <si>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</si>
  <si>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</si>
  <si>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</si>
  <si>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</si>
  <si>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</si>
  <si>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</si>
  <si>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</si>
  <si>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</si>
  <si>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</si>
  <si>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</si>
  <si>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</si>
  <si>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</si>
  <si>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</si>
  <si>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</si>
  <si>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</si>
  <si>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</si>
  <si>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</si>
  <si>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</si>
  <si>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</si>
  <si>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</si>
  <si>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</si>
  <si>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</si>
  <si>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</si>
  <si>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</si>
  <si>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</si>
  <si>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</si>
  <si>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</si>
  <si>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</si>
  <si>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</si>
  <si>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</si>
  <si>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</si>
  <si>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</si>
  <si>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</si>
  <si>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</si>
  <si>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</si>
  <si>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</si>
  <si>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</si>
  <si>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</si>
  <si>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</si>
  <si>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</si>
  <si>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</si>
  <si>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</si>
  <si>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</si>
  <si>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</si>
  <si>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</si>
  <si>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</si>
  <si>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</si>
  <si>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</si>
  <si>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</si>
  <si>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</si>
  <si>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</si>
  <si>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</si>
  <si>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</si>
  <si>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</si>
  <si>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</si>
  <si>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</si>
  <si>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</si>
  <si>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</si>
  <si>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</si>
  <si>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</si>
  <si>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</si>
  <si>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</si>
  <si>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</si>
  <si>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</si>
  <si>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</si>
  <si>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</si>
  <si>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</si>
  <si>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</si>
  <si>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</si>
  <si>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</si>
  <si>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</si>
  <si>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</si>
  <si>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</si>
  <si>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</si>
  <si>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</si>
  <si>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</si>
  <si>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</si>
  <si>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</si>
  <si>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</si>
  <si>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</si>
  <si>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</si>
  <si>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</si>
  <si>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</si>
  <si>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</si>
  <si>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</si>
  <si>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</si>
  <si>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</si>
  <si>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</si>
  <si>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</si>
  <si>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</si>
  <si>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</si>
  <si>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</si>
  <si>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</si>
  <si>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</si>
  <si>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</si>
  <si>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</si>
  <si>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</si>
  <si>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</si>
  <si>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</si>
  <si>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</si>
  <si>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</si>
  <si>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</si>
  <si>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</si>
  <si>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</si>
  <si>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</si>
  <si>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</si>
  <si>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</si>
  <si>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</si>
  <si>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</si>
  <si>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</si>
  <si>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</si>
  <si>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</si>
  <si>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</si>
  <si>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</si>
  <si>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</si>
  <si>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</si>
  <si>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</si>
  <si>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</si>
  <si>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</si>
  <si>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</si>
  <si>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</si>
  <si>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</si>
  <si>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</si>
  <si>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</si>
  <si>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</si>
  <si>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</si>
  <si>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</si>
  <si>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</si>
  <si>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</si>
  <si>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</si>
  <si>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</si>
  <si>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</si>
  <si>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</si>
  <si>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</si>
  <si>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</si>
  <si>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</si>
  <si>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</si>
  <si>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</si>
  <si>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</si>
  <si>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</si>
  <si>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</si>
  <si>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</si>
  <si>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</si>
  <si>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</si>
  <si>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</si>
  <si>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</si>
  <si>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</si>
  <si>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</si>
  <si>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</si>
  <si>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</si>
  <si>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</si>
  <si>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</si>
  <si>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</si>
  <si>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</si>
  <si>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</si>
  <si>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</si>
  <si>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</si>
  <si>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</si>
  <si>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</si>
  <si>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</si>
  <si>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</si>
  <si>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</si>
  <si>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</si>
  <si>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</si>
  <si>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</si>
  <si>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</si>
  <si>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</si>
  <si>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</si>
  <si>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</si>
  <si>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</si>
  <si>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</si>
  <si>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</si>
  <si>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</si>
  <si>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</si>
  <si>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</si>
  <si>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</si>
  <si>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</si>
  <si>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</si>
  <si>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</si>
  <si>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</si>
  <si>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</si>
  <si>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</si>
  <si>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</si>
  <si>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</si>
  <si>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</si>
  <si>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</si>
  <si>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</si>
  <si>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</si>
  <si>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</si>
  <si>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</si>
  <si>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</si>
  <si>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</si>
  <si>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</si>
  <si>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</si>
  <si>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</si>
  <si>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</si>
  <si>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</si>
  <si>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</si>
  <si>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</si>
  <si>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</si>
  <si>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</si>
  <si>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</si>
  <si>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</si>
  <si>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</si>
  <si>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</si>
  <si>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</si>
  <si>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</si>
  <si>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</si>
  <si>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</si>
  <si>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</si>
  <si>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</si>
  <si>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</si>
  <si>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</si>
  <si>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</si>
  <si>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</si>
  <si>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</si>
  <si>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</si>
  <si>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</si>
  <si>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</si>
  <si>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</si>
  <si>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</si>
  <si>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</si>
  <si>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</si>
  <si>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</si>
  <si>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</si>
  <si>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</si>
  <si>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</si>
  <si>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</si>
  <si>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</si>
  <si>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</si>
  <si>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</si>
  <si>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</si>
  <si>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</si>
  <si>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</si>
  <si>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</si>
  <si>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</si>
  <si>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</si>
  <si>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</si>
  <si>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</si>
  <si>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</si>
  <si>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</si>
  <si>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</si>
  <si>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</si>
  <si>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</si>
  <si>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</si>
  <si>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</si>
  <si>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</si>
  <si>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</si>
  <si>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</si>
  <si>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</si>
  <si>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</si>
  <si>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</si>
  <si>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</si>
  <si>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</si>
  <si>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</si>
  <si>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</si>
  <si>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</si>
  <si>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</si>
  <si>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</si>
  <si>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</si>
  <si>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</si>
  <si>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</si>
  <si>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</si>
  <si>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</si>
  <si>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</si>
  <si>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</si>
  <si>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</si>
  <si>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</si>
  <si>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</si>
  <si>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</si>
  <si>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</si>
  <si>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</si>
  <si>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</si>
  <si>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</si>
  <si>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</si>
  <si>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</si>
  <si>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</si>
  <si>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</si>
  <si>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</si>
  <si>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</si>
  <si>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</si>
  <si>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</si>
  <si>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</si>
  <si>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</si>
  <si>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</si>
  <si>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</si>
  <si>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</si>
  <si>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</si>
  <si>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</si>
  <si>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</si>
  <si>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</si>
  <si>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</si>
  <si>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</si>
  <si>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</si>
  <si>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</si>
  <si>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</si>
  <si>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</si>
  <si>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</si>
  <si>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</si>
  <si>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</si>
  <si>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</si>
  <si>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</si>
  <si>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</si>
  <si>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</si>
  <si>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</si>
  <si>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</si>
  <si>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</si>
  <si>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</si>
  <si>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</si>
  <si>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</si>
  <si>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</si>
  <si>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</si>
  <si>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</si>
  <si>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</si>
  <si>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</si>
  <si>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</si>
  <si>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</si>
  <si>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</si>
  <si>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</si>
  <si>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</si>
  <si>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</si>
  <si>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</si>
  <si>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</si>
  <si>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</si>
  <si>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</si>
  <si>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</si>
  <si>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</si>
  <si>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</si>
  <si>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</si>
  <si>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</si>
  <si>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</si>
  <si>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</si>
  <si>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</si>
  <si>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</si>
  <si>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</si>
  <si>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</si>
  <si>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</si>
  <si>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</si>
  <si>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</si>
  <si>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</si>
  <si>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</si>
  <si>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</si>
  <si>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</si>
  <si>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</si>
  <si>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</si>
  <si>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</si>
  <si>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</si>
  <si>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</si>
  <si>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</si>
  <si>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</si>
  <si>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</si>
  <si>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</si>
  <si>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</si>
  <si>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</si>
  <si>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</si>
  <si>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</si>
  <si>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</si>
  <si>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</si>
  <si>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</si>
  <si>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</si>
  <si>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</si>
  <si>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</si>
  <si>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</si>
  <si>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</si>
  <si>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</si>
  <si>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</si>
  <si>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</si>
  <si>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</si>
  <si>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</si>
  <si>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</si>
  <si>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</si>
  <si>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</si>
  <si>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</si>
  <si>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</si>
  <si>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</si>
  <si>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</si>
  <si>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</si>
  <si>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</si>
  <si>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</si>
  <si>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</si>
  <si>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</si>
  <si>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</si>
  <si>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</si>
  <si>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</si>
  <si>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</si>
  <si>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</si>
  <si>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</si>
  <si>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</si>
  <si>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</si>
  <si>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</si>
  <si>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</si>
  <si>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</si>
  <si>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</si>
  <si>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</si>
  <si>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</si>
  <si>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</si>
  <si>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</si>
  <si>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</si>
  <si>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</si>
  <si>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</si>
  <si>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</si>
  <si>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</si>
  <si>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</si>
  <si>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</si>
  <si>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</si>
  <si>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</si>
  <si>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</si>
  <si>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</si>
  <si>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</si>
  <si>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</si>
  <si>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</si>
  <si>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</si>
  <si>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</si>
  <si>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</si>
  <si>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</si>
  <si>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</si>
  <si>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</si>
  <si>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</si>
  <si>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</si>
  <si>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</si>
  <si>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</si>
  <si>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</si>
  <si>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</si>
  <si>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</si>
  <si>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</si>
  <si>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</si>
  <si>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</si>
  <si>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</si>
  <si>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</si>
  <si>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</si>
  <si>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</si>
  <si>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</si>
  <si>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</si>
  <si>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</si>
  <si>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</si>
  <si>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</si>
  <si>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</si>
  <si>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</si>
  <si>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</si>
  <si>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</si>
  <si>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</si>
  <si>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</si>
  <si>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</si>
  <si>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</si>
  <si>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</si>
  <si>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</si>
  <si>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</si>
  <si>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</si>
  <si>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</si>
  <si>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</si>
  <si>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</si>
  <si>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</si>
  <si>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</si>
  <si>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</si>
  <si>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</si>
  <si>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</si>
  <si>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</si>
  <si>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</si>
  <si>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</si>
  <si>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</si>
  <si>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</si>
  <si>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</si>
  <si>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</si>
  <si>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</si>
  <si>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</si>
  <si>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</si>
  <si>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</si>
  <si>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</si>
  <si>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</si>
  <si>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</si>
  <si>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</si>
  <si>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</si>
  <si>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</si>
  <si>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</si>
  <si>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</si>
  <si>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</si>
  <si>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</si>
  <si>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</si>
  <si>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</si>
  <si>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</si>
  <si>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</si>
  <si>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</si>
  <si>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</si>
  <si>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</si>
  <si>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</si>
  <si>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</si>
  <si>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</si>
  <si>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</si>
  <si>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</si>
  <si>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</si>
  <si>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</si>
  <si>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</si>
  <si>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</si>
  <si>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</si>
  <si>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</si>
  <si>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</si>
  <si>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</si>
  <si>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</si>
  <si>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</si>
  <si>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</si>
  <si>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</si>
  <si>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</si>
  <si>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</si>
  <si>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</si>
  <si>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</si>
  <si>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</si>
  <si>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</si>
  <si>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</si>
  <si>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</si>
  <si>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</si>
  <si>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</si>
  <si>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</si>
  <si>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</si>
  <si>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</si>
  <si>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</si>
  <si>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</si>
  <si>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</si>
  <si>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</si>
  <si>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</si>
  <si>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</si>
  <si>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</si>
  <si>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</si>
  <si>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</si>
  <si>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</si>
  <si>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</si>
  <si>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</si>
  <si>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</si>
  <si>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</si>
  <si>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</si>
  <si>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</si>
  <si>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</si>
  <si>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</si>
  <si>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</si>
  <si>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</si>
  <si>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</si>
  <si>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</si>
  <si>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</si>
  <si>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</si>
  <si>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</si>
  <si>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</si>
  <si>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</si>
  <si>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</si>
  <si>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</si>
  <si>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</si>
  <si>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</si>
  <si>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</si>
  <si>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</si>
  <si>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</si>
  <si>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</si>
  <si>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</si>
  <si>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</si>
  <si>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</si>
  <si>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</si>
  <si>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</si>
  <si>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</si>
  <si>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</si>
  <si>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</si>
  <si>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</si>
  <si>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</si>
  <si>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</si>
  <si>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</si>
  <si>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</si>
  <si>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</si>
  <si>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</si>
  <si>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</si>
  <si>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</si>
  <si>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</si>
  <si>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</si>
  <si>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</si>
  <si>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</si>
  <si>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</si>
  <si>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</si>
  <si>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</si>
  <si>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</si>
  <si>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</si>
  <si>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</si>
  <si>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</si>
  <si>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</si>
  <si>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</si>
  <si>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</si>
  <si>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</si>
  <si>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</si>
  <si>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</si>
  <si>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</si>
  <si>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</si>
  <si>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</si>
  <si>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</si>
  <si>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</si>
  <si>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</si>
  <si>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</si>
  <si>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</si>
  <si>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</si>
  <si>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</si>
  <si>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</si>
  <si>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</si>
  <si>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</si>
  <si>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</si>
  <si>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</si>
  <si>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</si>
  <si>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</si>
  <si>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</si>
  <si>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</si>
  <si>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</si>
  <si>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</si>
  <si>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</si>
  <si>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</si>
  <si>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</si>
  <si>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</si>
  <si>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</si>
  <si>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</si>
  <si>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</si>
  <si>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</si>
  <si>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</si>
  <si>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</si>
  <si>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</si>
  <si>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</si>
  <si>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</si>
  <si>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</si>
  <si>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</si>
  <si>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</si>
  <si>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</si>
  <si>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</si>
  <si>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</si>
  <si>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</si>
  <si>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</si>
  <si>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</si>
  <si>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</si>
  <si>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</si>
  <si>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</si>
  <si>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</si>
  <si>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</si>
  <si>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</si>
  <si>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</si>
  <si>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</si>
  <si>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</si>
  <si>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</si>
  <si>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</si>
  <si>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</si>
  <si>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</si>
  <si>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</si>
  <si>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</si>
  <si>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</si>
  <si>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</si>
  <si>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</si>
  <si>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</si>
  <si>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</si>
  <si>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</si>
  <si>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</si>
  <si>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</si>
  <si>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</si>
  <si>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</si>
  <si>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</si>
  <si>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</si>
  <si>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</si>
  <si>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</si>
  <si>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</si>
  <si>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</si>
  <si>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</si>
  <si>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</si>
  <si>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</si>
  <si>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</si>
  <si>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</si>
  <si>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</si>
  <si>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</si>
  <si>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</si>
  <si>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</si>
  <si>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</si>
  <si>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</si>
  <si>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</si>
  <si>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</si>
  <si>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</si>
  <si>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</si>
  <si>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</si>
  <si>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</si>
  <si>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</si>
  <si>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</si>
  <si>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</si>
  <si>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</si>
  <si>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</si>
  <si>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</si>
  <si>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</si>
  <si>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</si>
  <si>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</si>
  <si>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</si>
  <si>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</si>
  <si>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</si>
  <si>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</si>
  <si>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</si>
  <si>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</si>
  <si>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</si>
  <si>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</si>
  <si>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</si>
  <si>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</si>
  <si>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</si>
  <si>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</si>
  <si>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</si>
  <si>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</si>
  <si>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</si>
  <si>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</si>
  <si>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</si>
  <si>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</si>
  <si>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</si>
  <si>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</si>
  <si>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</si>
  <si>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</si>
  <si>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</si>
  <si>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</si>
  <si>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</si>
  <si>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</si>
  <si>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</si>
  <si>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</si>
  <si>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</si>
  <si>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</si>
  <si>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</si>
  <si>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</si>
  <si>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</si>
  <si>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</si>
  <si>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</si>
  <si>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</si>
  <si>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</si>
  <si>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</si>
  <si>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</si>
  <si>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</si>
  <si>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</si>
  <si>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</si>
  <si>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</si>
  <si>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</si>
  <si>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</si>
  <si>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</si>
  <si>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</si>
  <si>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</si>
  <si>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</si>
  <si>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</si>
  <si>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</si>
  <si>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</si>
  <si>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</si>
  <si>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</si>
  <si>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</si>
  <si>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</si>
  <si>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</si>
  <si>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</si>
  <si>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</si>
  <si>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</si>
  <si>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</si>
  <si>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</si>
  <si>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</si>
  <si>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</si>
  <si>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</si>
  <si>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</si>
  <si>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</si>
  <si>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</si>
  <si>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</si>
  <si>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</si>
  <si>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</si>
  <si>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</si>
  <si>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</si>
  <si>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</si>
  <si>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</si>
  <si>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</si>
  <si>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</si>
  <si>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</si>
  <si>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</si>
  <si>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</si>
  <si>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</si>
  <si>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</si>
  <si>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</si>
  <si>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</si>
  <si>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</si>
  <si>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</si>
  <si>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</si>
  <si>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</si>
  <si>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</si>
  <si>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</si>
  <si>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</si>
  <si>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</si>
  <si>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</si>
  <si>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</si>
  <si>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</si>
  <si>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</si>
  <si>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</si>
  <si>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</si>
  <si>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</si>
  <si>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</si>
  <si>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</si>
  <si>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</si>
  <si>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</si>
  <si>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</si>
  <si>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</si>
  <si>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</si>
  <si>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</si>
  <si>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</si>
  <si>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</si>
  <si>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</si>
  <si>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</si>
  <si>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</si>
  <si>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</si>
  <si>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</si>
  <si>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</si>
  <si>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</si>
  <si>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</si>
  <si>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</si>
  <si>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</si>
  <si>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</si>
  <si>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</si>
  <si>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</si>
  <si>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</si>
  <si>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</si>
  <si>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</si>
  <si>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</si>
  <si>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</si>
  <si>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</si>
  <si>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</si>
  <si>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</si>
  <si>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</si>
  <si>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</si>
  <si>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</si>
  <si>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</si>
  <si>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</si>
  <si>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</si>
  <si>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</si>
  <si>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</si>
  <si>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</si>
  <si>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</si>
  <si>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</si>
  <si>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</si>
  <si>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</si>
  <si>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</si>
  <si>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</si>
  <si>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</si>
  <si>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</si>
  <si>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</si>
  <si>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</si>
  <si>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</si>
  <si>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</si>
  <si>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</si>
  <si>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</si>
  <si>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</si>
  <si>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</si>
  <si>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</si>
  <si>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</si>
  <si>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</si>
  <si>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</si>
  <si>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</si>
  <si>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</si>
  <si>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</si>
  <si>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</si>
  <si>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</si>
  <si>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</si>
  <si>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</si>
  <si>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</si>
  <si>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</si>
  <si>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</si>
  <si>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</si>
  <si>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</si>
  <si>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</si>
  <si>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</si>
  <si>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</si>
  <si>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</si>
  <si>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</si>
  <si>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</si>
  <si>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</si>
  <si>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</si>
  <si>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</si>
  <si>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</si>
  <si>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</si>
  <si>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</si>
  <si>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</si>
  <si>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</si>
  <si>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</si>
  <si>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</si>
  <si>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</si>
  <si>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</si>
  <si>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</si>
  <si>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</si>
  <si>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</si>
  <si>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</si>
  <si>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</si>
  <si>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</si>
  <si>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</si>
  <si>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</si>
  <si>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</si>
  <si>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</si>
  <si>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</si>
  <si>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</si>
  <si>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</si>
  <si>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</si>
  <si>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</si>
  <si>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</si>
  <si>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</si>
  <si>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</si>
  <si>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</si>
  <si>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</si>
  <si>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</si>
  <si>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</si>
  <si>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</si>
  <si>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</si>
  <si>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</si>
  <si>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</si>
  <si>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</si>
  <si>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</si>
  <si>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</si>
  <si>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</si>
  <si>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</si>
  <si>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</si>
  <si>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</si>
  <si>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</si>
  <si>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</si>
  <si>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</si>
  <si>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</si>
  <si>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</si>
  <si>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</si>
  <si>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</si>
  <si>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</si>
  <si>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</si>
  <si>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</si>
  <si>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</si>
  <si>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</si>
  <si>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</si>
  <si>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</si>
  <si>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</si>
  <si>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</si>
  <si>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</si>
  <si>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</si>
  <si>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</si>
  <si>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</si>
  <si>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</si>
  <si>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</si>
  <si>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</si>
  <si>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</si>
  <si>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</si>
  <si>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</si>
  <si>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</si>
  <si>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</si>
  <si>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</si>
  <si>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</si>
  <si>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</si>
  <si>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</si>
  <si>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</si>
  <si>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</si>
  <si>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</si>
  <si>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</si>
  <si>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</si>
  <si>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</si>
  <si>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</si>
  <si>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</si>
  <si>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</si>
  <si>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</si>
  <si>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</si>
  <si>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</si>
  <si>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</si>
  <si>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</si>
  <si>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</si>
  <si>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</si>
  <si>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</si>
  <si>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</si>
  <si>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</si>
  <si>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</si>
  <si>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</si>
  <si>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</si>
  <si>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</si>
  <si>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</si>
  <si>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</si>
  <si>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</si>
  <si>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</si>
  <si>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</si>
  <si>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</si>
  <si>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</si>
  <si>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</si>
  <si>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</si>
  <si>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</si>
  <si>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</si>
  <si>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</si>
  <si>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</si>
  <si>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</si>
  <si>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</si>
  <si>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</si>
  <si>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</si>
  <si>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</si>
  <si>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</si>
  <si>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</si>
  <si>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</si>
  <si>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</si>
  <si>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</si>
  <si>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</si>
  <si>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</si>
  <si>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</si>
  <si>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</si>
  <si>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</si>
  <si>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</si>
  <si>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</si>
  <si>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</si>
  <si>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</si>
  <si>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</si>
  <si>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</si>
  <si>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</si>
  <si>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</si>
  <si>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</si>
  <si>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</si>
  <si>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</si>
  <si>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</si>
  <si>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</si>
  <si>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</si>
  <si>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</si>
  <si>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</si>
  <si>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</si>
  <si>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</si>
  <si>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</si>
  <si>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</si>
  <si>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</si>
  <si>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</si>
  <si>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</si>
  <si>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</si>
  <si>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</si>
  <si>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</si>
  <si>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</si>
  <si>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</si>
  <si>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</si>
  <si>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</si>
  <si>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</si>
  <si>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</si>
  <si>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</si>
  <si>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</si>
  <si>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</si>
  <si>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</si>
  <si>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</si>
  <si>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</si>
  <si>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</si>
  <si>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</si>
  <si>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</si>
  <si>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</si>
  <si>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</si>
  <si>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</si>
  <si>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</si>
  <si>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</si>
  <si>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</si>
  <si>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</si>
  <si>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</si>
  <si>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</si>
  <si>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</si>
  <si>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</si>
  <si>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</si>
  <si>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</si>
  <si>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</si>
  <si>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</si>
  <si>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</si>
  <si>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</si>
  <si>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</si>
  <si>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</si>
  <si>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</si>
  <si>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</si>
  <si>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</si>
  <si>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</si>
  <si>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</si>
  <si>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</si>
  <si>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</si>
  <si>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</si>
  <si>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</si>
  <si>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</si>
  <si>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</si>
  <si>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</si>
  <si>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</si>
  <si>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</si>
  <si>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</si>
  <si>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</si>
  <si>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</si>
  <si>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</si>
  <si>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</si>
  <si>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</si>
  <si>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</si>
  <si>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</si>
  <si>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</si>
  <si>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</si>
  <si>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</si>
  <si>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</si>
  <si>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</si>
  <si>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</si>
  <si>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</si>
  <si>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</si>
  <si>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</si>
  <si>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</si>
  <si>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</si>
  <si>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</si>
  <si>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</si>
  <si>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</si>
  <si>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</si>
  <si>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</si>
  <si>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</si>
  <si>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</si>
  <si>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</si>
  <si>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</si>
  <si>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</si>
  <si>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</si>
  <si>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</si>
  <si>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</si>
  <si>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</si>
  <si>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</si>
  <si>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</si>
  <si>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</si>
  <si>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</si>
  <si>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</si>
  <si>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</si>
  <si>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</si>
  <si>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</si>
  <si>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</si>
  <si>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</si>
  <si>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</si>
  <si>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</si>
  <si>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</si>
  <si>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</si>
  <si>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</si>
  <si>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</si>
  <si>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</si>
  <si>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</si>
  <si>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</si>
  <si>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</si>
  <si>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</si>
  <si>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</si>
  <si>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</si>
  <si>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</si>
  <si>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</si>
  <si>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</si>
  <si>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</si>
  <si>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</si>
  <si>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</si>
  <si>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</si>
  <si>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</si>
  <si>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</si>
  <si>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</si>
  <si>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</si>
  <si>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</si>
  <si>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</si>
  <si>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</si>
  <si>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</si>
  <si>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</si>
  <si>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</si>
  <si>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</si>
  <si>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</si>
  <si>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</si>
  <si>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</si>
  <si>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</si>
  <si>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</si>
  <si>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</si>
  <si>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</si>
  <si>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</si>
  <si>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</si>
  <si>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</si>
  <si>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</si>
  <si>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</si>
  <si>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</si>
  <si>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</si>
  <si>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</si>
  <si>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</si>
  <si>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</si>
  <si>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</si>
  <si>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</si>
  <si>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</si>
  <si>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</si>
  <si>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</si>
  <si>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</si>
  <si>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</si>
  <si>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</si>
  <si>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</si>
  <si>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</si>
  <si>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</si>
  <si>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</si>
  <si>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</si>
  <si>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</si>
  <si>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</si>
  <si>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</si>
  <si>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</si>
  <si>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</si>
  <si>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</si>
  <si>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</si>
  <si>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</si>
  <si>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</si>
  <si>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</si>
  <si>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</si>
  <si>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</si>
  <si>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</si>
  <si>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</si>
  <si>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</si>
  <si>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</si>
  <si>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</si>
  <si>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</si>
  <si>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</si>
  <si>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</si>
  <si>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</si>
  <si>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</si>
  <si>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</si>
  <si>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</si>
  <si>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</si>
  <si>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</si>
  <si>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</si>
  <si>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</si>
  <si>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</si>
  <si>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</si>
  <si>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</si>
  <si>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</si>
  <si>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</si>
  <si>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</si>
  <si>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</si>
  <si>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</si>
  <si>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</si>
  <si>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</si>
  <si>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</si>
  <si>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</si>
  <si>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</si>
  <si>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</si>
  <si>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</si>
  <si>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</si>
  <si>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</si>
  <si>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</si>
  <si>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</si>
  <si>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</si>
  <si>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</si>
  <si>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</si>
  <si>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</si>
  <si>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</si>
  <si>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</si>
  <si>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</si>
  <si>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</si>
  <si>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</si>
  <si>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</si>
  <si>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</si>
  <si>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</si>
  <si>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</si>
  <si>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</si>
  <si>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</si>
  <si>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</si>
  <si>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</si>
  <si>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</si>
  <si>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</si>
  <si>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</si>
  <si>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</si>
  <si>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</si>
  <si>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</si>
  <si>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</si>
  <si>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</si>
  <si>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</si>
  <si>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</si>
  <si>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</si>
  <si>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</si>
  <si>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</si>
  <si>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</si>
  <si>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</si>
  <si>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</si>
  <si>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</si>
  <si>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</si>
  <si>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</si>
  <si>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</si>
  <si>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</si>
  <si>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</si>
  <si>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</si>
  <si>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</si>
  <si>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</si>
  <si>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</si>
  <si>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</si>
  <si>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</si>
  <si>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</si>
  <si>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</si>
  <si>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</si>
  <si>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</si>
  <si>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</si>
  <si>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</si>
  <si>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</si>
  <si>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</si>
  <si>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</si>
  <si>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</si>
  <si>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</si>
  <si>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</si>
  <si>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</si>
  <si>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</si>
  <si>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</si>
  <si>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</si>
  <si>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</si>
  <si>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</si>
  <si>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</si>
  <si>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</si>
  <si>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</si>
  <si>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</si>
  <si>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</si>
  <si>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</si>
  <si>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</si>
  <si>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</si>
  <si>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</si>
  <si>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</si>
  <si>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</si>
  <si>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</si>
  <si>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</si>
  <si>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</si>
  <si>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</si>
  <si>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</si>
  <si>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</si>
  <si>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</si>
  <si>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</si>
  <si>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</si>
  <si>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</si>
  <si>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</si>
  <si>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</si>
  <si>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</si>
  <si>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</si>
  <si>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</si>
  <si>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</si>
  <si>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</si>
  <si>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</si>
  <si>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</si>
  <si>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</si>
  <si>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</si>
  <si>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</si>
  <si>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</si>
  <si>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</si>
  <si>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</si>
  <si>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</si>
  <si>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</si>
  <si>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</si>
  <si>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</si>
  <si>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</si>
  <si>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</si>
  <si>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</si>
  <si>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</si>
  <si>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</si>
  <si>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</si>
  <si>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</si>
  <si>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</si>
  <si>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</si>
  <si>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</si>
  <si>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</si>
  <si>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</si>
  <si>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</si>
  <si>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</si>
  <si>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</si>
  <si>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</si>
  <si>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</si>
  <si>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</si>
  <si>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</si>
  <si>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</si>
  <si>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</si>
  <si>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</si>
  <si>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</si>
  <si>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</si>
  <si>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</si>
  <si>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</si>
  <si>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</si>
  <si>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</si>
  <si>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</si>
  <si>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</si>
  <si>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</si>
  <si>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</si>
  <si>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</si>
  <si>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</si>
  <si>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</si>
  <si>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</si>
  <si>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</si>
  <si>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</si>
  <si>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</si>
  <si>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</si>
  <si>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</si>
  <si>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</si>
  <si>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</si>
  <si>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</si>
  <si>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</si>
  <si>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</si>
  <si>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</si>
  <si>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</si>
  <si>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</si>
  <si>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</si>
  <si>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</si>
  <si>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</si>
  <si>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</si>
  <si>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</si>
  <si>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</si>
  <si>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</si>
  <si>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</si>
  <si>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</si>
  <si>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</si>
  <si>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</si>
  <si>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</si>
  <si>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</si>
  <si>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</si>
  <si>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</si>
  <si>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</si>
  <si>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</si>
  <si>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</si>
  <si>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</si>
  <si>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</si>
  <si>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</si>
  <si>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</si>
  <si>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</si>
  <si>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</si>
  <si>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</si>
  <si>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</si>
  <si>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</si>
  <si>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</si>
  <si>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</si>
  <si>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</si>
  <si>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</si>
  <si>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</si>
  <si>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</si>
  <si>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</si>
  <si>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</si>
  <si>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</si>
  <si>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</si>
  <si>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</si>
  <si>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</si>
  <si>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</si>
  <si>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</si>
  <si>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</si>
  <si>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</si>
  <si>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</si>
  <si>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</si>
  <si>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</si>
  <si>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</si>
  <si>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</si>
  <si>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</si>
  <si>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</si>
  <si>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</si>
  <si>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</si>
  <si>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</si>
  <si>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</si>
  <si>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</si>
  <si>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</si>
  <si>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</si>
  <si>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</si>
  <si>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</si>
  <si>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</si>
  <si>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</si>
  <si>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</si>
  <si>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</si>
  <si>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</si>
  <si>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</si>
  <si>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</si>
  <si>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</si>
  <si>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</si>
  <si>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</si>
  <si>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</si>
  <si>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</si>
  <si>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</si>
  <si>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</si>
  <si>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</si>
  <si>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</si>
  <si>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</si>
  <si>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</si>
  <si>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</si>
  <si>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</si>
  <si>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</si>
  <si>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</si>
  <si>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</si>
  <si>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</si>
  <si>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</si>
  <si>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</si>
  <si>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</si>
  <si>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</si>
  <si>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</si>
  <si>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</si>
  <si>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</si>
  <si>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</si>
  <si>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</si>
  <si>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</si>
  <si>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</si>
  <si>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</si>
  <si>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</si>
  <si>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</si>
  <si>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</si>
  <si>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</si>
  <si>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</si>
  <si>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</si>
  <si>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</si>
  <si>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</si>
  <si>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</si>
  <si>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</si>
  <si>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</si>
  <si>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</si>
  <si>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</si>
  <si>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</si>
  <si>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</si>
  <si>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</si>
  <si>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</si>
  <si>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</si>
  <si>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</si>
  <si>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</si>
  <si>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</si>
  <si>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</si>
  <si>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</si>
  <si>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</si>
  <si>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</si>
  <si>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</si>
  <si>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</si>
  <si>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</si>
  <si>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</si>
  <si>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</si>
  <si>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</si>
  <si>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</si>
  <si>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</si>
  <si>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</si>
  <si>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</si>
  <si>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</si>
  <si>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</si>
  <si>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</si>
  <si>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</si>
  <si>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</si>
  <si>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</si>
  <si>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</si>
  <si>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</si>
  <si>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</si>
  <si>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</si>
  <si>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</si>
  <si>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</si>
  <si>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</si>
  <si>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</si>
  <si>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</si>
  <si>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</si>
  <si>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</si>
  <si>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</si>
  <si>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</si>
  <si>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</si>
  <si>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</si>
  <si>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</si>
  <si>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</si>
  <si>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</si>
  <si>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</si>
  <si>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</si>
  <si>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</si>
  <si>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</si>
  <si>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</si>
  <si>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</si>
  <si>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</si>
  <si>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</si>
  <si>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</si>
  <si>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</si>
  <si>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</si>
  <si>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</si>
  <si>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</si>
  <si>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</si>
  <si>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</si>
  <si>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</si>
  <si>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</si>
  <si>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</si>
  <si>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</si>
  <si>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</si>
  <si>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</si>
  <si>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</si>
  <si>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</si>
  <si>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</si>
  <si>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</si>
  <si>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</si>
  <si>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</si>
  <si>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</si>
  <si>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</si>
  <si>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</si>
  <si>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</si>
  <si>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</si>
  <si>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</si>
  <si>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</si>
  <si>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</si>
  <si>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</si>
  <si>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</si>
  <si>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</si>
  <si>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</si>
  <si>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</si>
  <si>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</si>
  <si>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</si>
  <si>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</si>
  <si>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</si>
  <si>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</si>
  <si>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</si>
  <si>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</si>
  <si>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</si>
  <si>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</si>
  <si>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</si>
  <si>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</si>
  <si>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</si>
  <si>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</si>
  <si>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</si>
  <si>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</si>
  <si>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</si>
  <si>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</si>
  <si>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</si>
  <si>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</si>
  <si>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</si>
  <si>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</si>
  <si>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</si>
  <si>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</si>
  <si>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</si>
  <si>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</si>
  <si>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</si>
  <si>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</si>
  <si>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</si>
  <si>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</si>
  <si>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</si>
  <si>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</si>
  <si>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</si>
  <si>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</si>
  <si>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</si>
  <si>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</si>
  <si>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</si>
  <si>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</si>
  <si>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</si>
  <si>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</si>
  <si>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</si>
  <si>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</si>
  <si>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</si>
  <si>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</si>
  <si>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</si>
  <si>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</si>
  <si>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</si>
  <si>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</si>
  <si>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</si>
  <si>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</si>
  <si>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</si>
  <si>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</si>
  <si>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</si>
  <si>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</si>
  <si>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</si>
  <si>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</si>
  <si>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</si>
  <si>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</si>
  <si>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</si>
  <si>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</si>
  <si>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</si>
  <si>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</si>
  <si>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</si>
  <si>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</si>
  <si>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</si>
  <si>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</si>
  <si>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</si>
  <si>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</si>
  <si>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</si>
  <si>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</si>
  <si>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</si>
  <si>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</si>
  <si>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</si>
  <si>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</si>
  <si>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</si>
  <si>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</si>
  <si>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</si>
  <si>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</si>
  <si>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</si>
  <si>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</si>
  <si>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</si>
  <si>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</si>
  <si>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</si>
  <si>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</si>
  <si>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</si>
  <si>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</si>
  <si>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</si>
  <si>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</si>
  <si>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</si>
  <si>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</si>
  <si>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</si>
  <si>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</si>
  <si>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</si>
  <si>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</si>
  <si>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</si>
  <si>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</si>
  <si>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</si>
  <si>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</si>
  <si>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</si>
  <si>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</si>
  <si>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</si>
  <si>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</si>
  <si>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</si>
  <si>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</si>
  <si>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</si>
  <si>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</si>
  <si>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</si>
  <si>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</si>
  <si>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</si>
  <si>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</si>
  <si>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</si>
  <si>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</si>
  <si>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</si>
  <si>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</si>
  <si>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</si>
  <si>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</si>
  <si>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</si>
  <si>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</si>
  <si>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</si>
  <si>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</si>
  <si>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</si>
  <si>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</si>
  <si>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</si>
  <si>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</si>
  <si>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</si>
  <si>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</si>
  <si>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</si>
  <si>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</si>
  <si>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</si>
  <si>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</si>
  <si>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</si>
  <si>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</si>
  <si>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</si>
  <si>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</si>
  <si>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</si>
  <si>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</si>
  <si>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</si>
  <si>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</si>
  <si>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</si>
  <si>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</si>
  <si>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</si>
  <si>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</si>
  <si>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</si>
  <si>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</si>
  <si>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</si>
  <si>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</si>
  <si>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</si>
  <si>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</si>
  <si>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</si>
  <si>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</si>
  <si>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</si>
  <si>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</si>
  <si>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</si>
  <si>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</si>
  <si>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</si>
  <si>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</si>
  <si>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</si>
  <si>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</si>
  <si>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</si>
  <si>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</si>
  <si>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</si>
  <si>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</si>
  <si>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</si>
  <si>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</si>
  <si>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</si>
  <si>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</si>
  <si>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</si>
  <si>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</si>
  <si>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</si>
  <si>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</si>
  <si>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</si>
  <si>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</si>
  <si>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</si>
  <si>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</si>
  <si>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</si>
  <si>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</si>
  <si>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</si>
  <si>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</si>
  <si>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</si>
  <si>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</si>
  <si>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</si>
  <si>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</si>
  <si>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</si>
  <si>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</si>
  <si>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</si>
  <si>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</si>
  <si>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</si>
  <si>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</si>
  <si>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</si>
  <si>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</si>
  <si>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</si>
  <si>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</si>
  <si>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</si>
  <si>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</si>
  <si>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</si>
  <si>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</si>
  <si>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</si>
  <si>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</si>
  <si>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</si>
  <si>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</si>
  <si>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</si>
  <si>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</si>
  <si>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</si>
  <si>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</si>
  <si>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</si>
  <si>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</si>
  <si>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</si>
  <si>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</si>
  <si>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</si>
  <si>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</si>
  <si>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</si>
  <si>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</si>
  <si>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</si>
  <si>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</si>
  <si>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</si>
  <si>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</si>
  <si>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</si>
  <si>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</si>
  <si>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</si>
  <si>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</si>
  <si>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</si>
  <si>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</si>
  <si>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</si>
  <si>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</si>
  <si>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</si>
  <si>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</si>
  <si>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</si>
  <si>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</si>
  <si>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</si>
  <si>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</si>
  <si>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</si>
  <si>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</si>
  <si>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</si>
  <si>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</si>
  <si>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</si>
  <si>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</si>
  <si>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</si>
  <si>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</si>
  <si>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</si>
  <si>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</si>
  <si>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</si>
  <si>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</si>
  <si>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</si>
  <si>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</si>
  <si>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</si>
  <si>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</si>
  <si>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</si>
  <si>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</si>
  <si>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</si>
  <si>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</si>
  <si>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</si>
  <si>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</si>
  <si>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</si>
  <si>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</si>
  <si>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</si>
  <si>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</si>
  <si>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</si>
  <si>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</si>
  <si>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</si>
  <si>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</si>
  <si>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</si>
  <si>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</si>
  <si>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</si>
  <si>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</si>
  <si>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</si>
  <si>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</si>
  <si>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</si>
  <si>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</si>
  <si>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</si>
  <si>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</si>
  <si>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</si>
  <si>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</si>
  <si>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</si>
  <si>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</si>
  <si>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</si>
  <si>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</si>
  <si>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</si>
  <si>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</si>
  <si>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</si>
  <si>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</si>
  <si>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</si>
  <si>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</si>
  <si>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</si>
  <si>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</si>
  <si>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</si>
  <si>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</si>
  <si>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</si>
  <si>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</si>
  <si>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</si>
  <si>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</si>
  <si>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</si>
  <si>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</si>
  <si>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</si>
  <si>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</si>
  <si>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</si>
  <si>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</si>
  <si>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</si>
  <si>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</si>
  <si>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</si>
  <si>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</si>
  <si>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</si>
  <si>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</si>
  <si>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</si>
  <si>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</si>
  <si>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</si>
  <si>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</si>
  <si>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</si>
  <si>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</si>
  <si>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</si>
  <si>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</si>
  <si>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</si>
  <si>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</si>
  <si>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</si>
  <si>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</si>
  <si>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</si>
  <si>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</si>
  <si>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</si>
  <si>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</si>
  <si>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</si>
  <si>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</si>
  <si>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</si>
  <si>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</si>
  <si>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</si>
  <si>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</si>
  <si>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</si>
  <si>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</si>
  <si>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</si>
  <si>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</si>
  <si>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</si>
  <si>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</si>
  <si>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</si>
  <si>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</si>
  <si>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</si>
  <si>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</si>
  <si>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</si>
  <si>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</si>
  <si>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</si>
  <si>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</si>
  <si>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</si>
  <si>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</si>
  <si>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</si>
  <si>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</si>
  <si>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</si>
  <si>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</si>
  <si>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</si>
  <si>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</si>
  <si>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</si>
  <si>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</si>
  <si>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</si>
  <si>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</si>
  <si>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</si>
  <si>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</si>
  <si>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</si>
  <si>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</si>
  <si>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</si>
  <si>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</si>
  <si>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</si>
  <si>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</si>
  <si>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</si>
  <si>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</si>
  <si>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</si>
  <si>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</si>
  <si>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</si>
  <si>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</si>
  <si>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</si>
  <si>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</si>
  <si>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</si>
  <si>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</si>
  <si>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</si>
  <si>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</si>
  <si>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</si>
  <si>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</si>
  <si>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</si>
  <si>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</si>
  <si>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</si>
  <si>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</si>
  <si>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</si>
  <si>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</si>
  <si>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</si>
  <si>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</si>
  <si>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</si>
  <si>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</si>
  <si>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</si>
  <si>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</si>
  <si>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</si>
  <si>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</si>
  <si>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</si>
  <si>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</si>
  <si>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</si>
  <si>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</si>
  <si>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</si>
  <si>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</si>
  <si>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</si>
  <si>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</si>
  <si>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</si>
  <si>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</si>
  <si>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</si>
  <si>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</si>
  <si>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</si>
  <si>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</si>
  <si>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</si>
  <si>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</si>
  <si>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</si>
  <si>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</si>
  <si>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</si>
  <si>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</si>
  <si>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</si>
  <si>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</si>
  <si>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</si>
  <si>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</si>
  <si>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</si>
  <si>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</si>
  <si>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</si>
  <si>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</si>
  <si>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</si>
  <si>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</si>
  <si>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</si>
  <si>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</si>
  <si>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</si>
  <si>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</si>
  <si>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</si>
  <si>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</si>
  <si>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</si>
  <si>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</si>
  <si>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</si>
  <si>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</si>
  <si>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</si>
  <si>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</si>
  <si>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</si>
  <si>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</si>
  <si>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</si>
  <si>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</si>
  <si>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</si>
  <si>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</si>
  <si>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</si>
  <si>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</si>
  <si>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</si>
  <si>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</si>
  <si>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</si>
  <si>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</si>
  <si>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</si>
  <si>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</si>
  <si>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</si>
  <si>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</si>
  <si>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</si>
  <si>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</si>
  <si>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</si>
  <si>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</si>
  <si>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</si>
  <si>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</si>
  <si>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</si>
  <si>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</si>
  <si>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</si>
  <si>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</si>
  <si>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</si>
  <si>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</si>
  <si>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</si>
  <si>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</si>
  <si>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</si>
  <si>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</si>
  <si>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</si>
  <si>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</si>
  <si>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</si>
  <si>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</si>
  <si>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</si>
  <si>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</si>
  <si>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</si>
  <si>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</si>
  <si>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</si>
  <si>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</si>
  <si>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</si>
  <si>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</si>
  <si>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</si>
  <si>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</si>
  <si>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</si>
  <si>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</si>
  <si>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</si>
  <si>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</si>
  <si>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</si>
  <si>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</si>
  <si>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</si>
  <si>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</si>
  <si>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</si>
  <si>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</si>
  <si>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</si>
  <si>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</si>
  <si>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</si>
  <si>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</si>
  <si>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</si>
  <si>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</si>
  <si>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</si>
  <si>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</si>
  <si>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</si>
  <si>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</si>
  <si>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</si>
  <si>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</si>
  <si>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</si>
  <si>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</si>
  <si>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</si>
  <si>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</si>
  <si>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</si>
  <si>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</si>
  <si>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</si>
  <si>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</si>
  <si>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</si>
  <si>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</si>
  <si>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</si>
  <si>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</si>
  <si>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</si>
  <si>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</si>
  <si>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</si>
  <si>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</si>
  <si>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</si>
  <si>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</si>
  <si>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</si>
  <si>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</si>
  <si>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</si>
  <si>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</si>
  <si>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</si>
  <si>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</si>
  <si>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</si>
  <si>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</si>
  <si>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</si>
  <si>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</si>
  <si>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</si>
  <si>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</si>
  <si>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</si>
  <si>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</si>
  <si>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</si>
  <si>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</si>
  <si>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</si>
  <si>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</si>
  <si>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</si>
  <si>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</si>
  <si>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</si>
  <si>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</si>
  <si>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</si>
  <si>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</si>
  <si>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</si>
  <si>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</si>
  <si>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</si>
  <si>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</si>
  <si>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</si>
  <si>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</si>
  <si>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</si>
  <si>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</si>
  <si>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</si>
  <si>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</si>
  <si>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</si>
  <si>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</si>
  <si>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</si>
  <si>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</si>
  <si>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</si>
  <si>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</si>
  <si>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</si>
  <si>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</si>
  <si>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</si>
  <si>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</si>
  <si>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</si>
  <si>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</si>
  <si>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</si>
  <si>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</si>
  <si>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</si>
  <si>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</si>
  <si>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</si>
  <si>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</si>
  <si>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</si>
  <si>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</si>
  <si>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</si>
  <si>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</si>
  <si>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</si>
  <si>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</si>
  <si>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</si>
  <si>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</si>
  <si>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</si>
  <si>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</si>
  <si>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</si>
  <si>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</si>
  <si>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</si>
  <si>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</si>
  <si>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</si>
  <si>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</si>
  <si>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</si>
  <si>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</si>
  <si>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</si>
  <si>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</si>
  <si>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</si>
  <si>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</si>
  <si>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</si>
  <si>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</si>
  <si>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</si>
  <si>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</si>
  <si>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</si>
  <si>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</si>
  <si>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</si>
  <si>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</si>
  <si>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</si>
  <si>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</si>
  <si>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</si>
  <si>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</si>
  <si>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</si>
  <si>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</si>
  <si>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</si>
  <si>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</si>
  <si>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</si>
  <si>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</si>
  <si>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</si>
  <si>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</si>
  <si>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</si>
  <si>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</si>
  <si>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</si>
  <si>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</si>
  <si>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</si>
  <si>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</si>
  <si>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</si>
  <si>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</si>
  <si>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</si>
  <si>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</si>
  <si>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</si>
  <si>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</si>
  <si>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</si>
  <si>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</si>
  <si>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</si>
  <si>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</si>
  <si>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</si>
  <si>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</si>
  <si>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</si>
  <si>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</si>
  <si>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</si>
  <si>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</si>
  <si>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</si>
  <si>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</si>
  <si>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</si>
  <si>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</si>
  <si>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</si>
  <si>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</si>
  <si>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</si>
  <si>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</si>
  <si>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</si>
  <si>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</si>
  <si>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</si>
  <si>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</si>
  <si>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</si>
  <si>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</si>
  <si>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</si>
  <si>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</si>
  <si>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</si>
  <si>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</si>
  <si>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</si>
  <si>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</si>
  <si>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</si>
  <si>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</si>
  <si>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</si>
  <si>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</si>
  <si>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</si>
  <si>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</si>
  <si>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</si>
  <si>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</si>
  <si>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</si>
  <si>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</si>
  <si>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</si>
  <si>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</si>
  <si>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</si>
  <si>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</si>
  <si>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</si>
  <si>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</si>
  <si>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</si>
  <si>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</si>
  <si>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</si>
  <si>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</si>
  <si>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</si>
  <si>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</si>
  <si>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</si>
  <si>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</si>
  <si>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</si>
  <si>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</si>
  <si>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</si>
  <si>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</si>
  <si>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</si>
  <si>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</si>
  <si>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</si>
  <si>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</si>
  <si>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</si>
  <si>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</si>
  <si>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</si>
  <si>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</si>
  <si>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</si>
  <si>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</si>
  <si>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</si>
  <si>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</si>
  <si>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</si>
  <si>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</si>
  <si>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</si>
  <si>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</si>
  <si>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</si>
  <si>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</si>
  <si>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</si>
  <si>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</si>
  <si>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</si>
  <si>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</si>
  <si>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</si>
  <si>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</si>
  <si>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</si>
  <si>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</si>
  <si>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</si>
  <si>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</si>
  <si>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</si>
  <si>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</si>
  <si>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</si>
  <si>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</si>
  <si>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</si>
  <si>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</si>
  <si>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</si>
  <si>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</si>
  <si>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</si>
  <si>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</si>
  <si>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</si>
  <si>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</si>
  <si>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</si>
  <si>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</si>
  <si>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</si>
  <si>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</si>
  <si>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</si>
  <si>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</si>
  <si>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</si>
  <si>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</si>
  <si>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</si>
  <si>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</si>
  <si>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</si>
  <si>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</si>
  <si>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</si>
  <si>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</si>
  <si>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</si>
  <si>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</si>
  <si>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</si>
  <si>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</si>
  <si>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</si>
  <si>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</si>
  <si>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</si>
  <si>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</si>
  <si>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</si>
  <si>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</si>
  <si>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</si>
  <si>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</si>
  <si>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</si>
  <si>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</si>
  <si>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</si>
  <si>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</si>
  <si>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</si>
  <si>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</si>
  <si>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</si>
  <si>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</si>
  <si>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</si>
  <si>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</si>
  <si>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</si>
  <si>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</si>
  <si>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</si>
  <si>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</si>
  <si>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</si>
  <si>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</si>
  <si>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</si>
  <si>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</si>
  <si>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</si>
  <si>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</si>
  <si>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</si>
  <si>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</si>
  <si>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</si>
  <si>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</si>
  <si>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</si>
  <si>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</si>
  <si>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</si>
  <si>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</si>
  <si>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</si>
  <si>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</si>
  <si>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</si>
  <si>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</si>
  <si>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</si>
  <si>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</si>
  <si>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</si>
  <si>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</si>
  <si>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</si>
  <si>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</si>
  <si>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</si>
  <si>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</si>
  <si>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</si>
  <si>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</si>
  <si>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</si>
  <si>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</si>
  <si>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</si>
  <si>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</si>
  <si>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</si>
  <si>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</si>
  <si>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</si>
  <si>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</si>
  <si>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</si>
  <si>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</si>
  <si>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</si>
  <si>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</si>
  <si>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</si>
  <si>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</si>
  <si>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</si>
  <si>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</si>
  <si>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</si>
  <si>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</si>
  <si>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</si>
  <si>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</si>
  <si>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</si>
  <si>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</si>
  <si>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</si>
  <si>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</si>
  <si>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</si>
  <si>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</si>
  <si>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</si>
  <si>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</si>
  <si>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</si>
  <si>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</si>
  <si>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</si>
  <si>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</si>
  <si>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</si>
  <si>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</si>
  <si>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</si>
  <si>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</si>
  <si>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</si>
  <si>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</si>
  <si>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</si>
  <si>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</si>
  <si>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</si>
  <si>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</si>
  <si>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</si>
  <si>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</si>
  <si>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</si>
  <si>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</si>
  <si>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</si>
  <si>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</si>
  <si>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</si>
  <si>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</si>
  <si>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</si>
  <si>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</si>
  <si>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</si>
  <si>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</si>
  <si>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</si>
  <si>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</si>
  <si>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</si>
  <si>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</si>
  <si>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</si>
  <si>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</si>
  <si>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</si>
  <si>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</si>
  <si>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</si>
  <si>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</si>
  <si>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</si>
  <si>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</si>
  <si>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</si>
  <si>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</si>
  <si>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</si>
  <si>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</si>
  <si>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</si>
  <si>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</si>
  <si>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</si>
  <si>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</si>
  <si>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</si>
  <si>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</si>
  <si>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</si>
  <si>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</si>
  <si>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</si>
  <si>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</si>
  <si>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</si>
  <si>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</si>
  <si>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</si>
  <si>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</si>
  <si>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</si>
  <si>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</si>
  <si>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</si>
  <si>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</si>
  <si>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</si>
  <si>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</si>
  <si>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</si>
  <si>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</si>
  <si>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</si>
  <si>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</si>
  <si>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</si>
  <si>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</si>
  <si>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</si>
  <si>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</si>
  <si>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</si>
  <si>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</si>
  <si>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</si>
  <si>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</si>
  <si>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</si>
  <si>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</si>
  <si>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</si>
  <si>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</si>
  <si>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</si>
  <si>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</si>
  <si>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</si>
  <si>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</si>
  <si>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</si>
  <si>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</si>
  <si>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</si>
  <si>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</si>
  <si>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</si>
  <si>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</si>
  <si>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</si>
  <si>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</si>
  <si>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</si>
  <si>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</si>
  <si>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</si>
  <si>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</si>
  <si>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</si>
  <si>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</si>
  <si>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</si>
  <si>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</si>
  <si>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</si>
  <si>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</si>
  <si>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</si>
  <si>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</si>
  <si>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</si>
  <si>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</si>
  <si>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</si>
  <si>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</si>
  <si>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</si>
  <si>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</si>
  <si>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</si>
  <si>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</si>
  <si>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</si>
  <si>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</si>
  <si>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</si>
  <si>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</si>
  <si>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</si>
  <si>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</si>
  <si>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</si>
  <si>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</si>
  <si>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</si>
  <si>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</si>
  <si>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</si>
  <si>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</si>
  <si>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</si>
  <si>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</si>
  <si>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</si>
  <si>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</si>
  <si>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</si>
  <si>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</si>
  <si>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</si>
  <si>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</si>
  <si>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</si>
  <si>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</si>
  <si>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</si>
  <si>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</si>
  <si>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</si>
  <si>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</si>
  <si>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</si>
  <si>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</si>
  <si>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</si>
  <si>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</si>
  <si>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</si>
  <si>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</si>
  <si>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</si>
  <si>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</si>
  <si>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</si>
  <si>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</si>
  <si>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</si>
  <si>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</si>
  <si>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</si>
  <si>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</si>
  <si>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</si>
  <si>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</si>
  <si>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</si>
  <si>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</si>
  <si>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</si>
  <si>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</si>
  <si>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</si>
  <si>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</si>
  <si>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</si>
  <si>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</si>
  <si>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</si>
  <si>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</si>
  <si>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</si>
  <si>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</si>
  <si>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</si>
  <si>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</si>
  <si>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</si>
  <si>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</si>
  <si>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</si>
  <si>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</si>
  <si>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</si>
  <si>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</si>
  <si>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</si>
  <si>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</si>
  <si>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</si>
  <si>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</si>
  <si>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</si>
  <si>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</si>
  <si>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</si>
  <si>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</si>
  <si>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</si>
  <si>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</si>
  <si>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</si>
  <si>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</si>
  <si>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</si>
  <si>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</si>
  <si>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</si>
  <si>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</si>
  <si>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</si>
  <si>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</si>
  <si>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</si>
  <si>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</si>
  <si>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</si>
  <si>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</si>
  <si>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</si>
  <si>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</si>
  <si>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</si>
  <si>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</si>
  <si>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</si>
  <si>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</si>
  <si>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</si>
  <si>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</si>
  <si>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</si>
  <si>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</si>
  <si>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</si>
  <si>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</si>
  <si>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</si>
  <si>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</si>
  <si>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</si>
  <si>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</si>
  <si>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</si>
  <si>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</si>
  <si>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</si>
  <si>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</si>
  <si>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</si>
  <si>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</si>
  <si>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</si>
  <si>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</si>
  <si>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</si>
  <si>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</si>
  <si>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</si>
  <si>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</si>
  <si>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</si>
  <si>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</si>
  <si>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</si>
  <si>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</si>
  <si>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</si>
  <si>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</si>
  <si>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</si>
  <si>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</si>
  <si>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</si>
  <si>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</si>
  <si>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</si>
  <si>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</si>
  <si>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</si>
  <si>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</si>
  <si>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</si>
  <si>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</si>
  <si>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</si>
  <si>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</si>
  <si>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</si>
  <si>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</si>
  <si>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</si>
  <si>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</si>
  <si>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</si>
  <si>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</si>
  <si>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</si>
  <si>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</si>
  <si>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</si>
  <si>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</si>
  <si>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</si>
  <si>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</si>
  <si>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</si>
  <si>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</si>
  <si>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</si>
  <si>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</si>
  <si>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</si>
  <si>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</si>
  <si>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</si>
  <si>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</si>
  <si>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</si>
  <si>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</si>
  <si>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</si>
  <si>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</si>
  <si>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</si>
  <si>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</si>
  <si>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</si>
  <si>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</si>
  <si>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</si>
  <si>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</si>
  <si>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</si>
  <si>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</si>
  <si>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</si>
  <si>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</si>
  <si>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</si>
  <si>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</si>
  <si>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</si>
  <si>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</si>
  <si>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</si>
  <si>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</si>
  <si>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</si>
  <si>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</si>
  <si>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</si>
  <si>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</si>
  <si>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</si>
  <si>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</si>
  <si>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</si>
  <si>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</si>
  <si>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</si>
  <si>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</si>
  <si>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</si>
  <si>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</si>
  <si>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</si>
  <si>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</si>
  <si>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</si>
  <si>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</si>
  <si>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</si>
  <si>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</si>
  <si>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</si>
  <si>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</si>
  <si>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</si>
  <si>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</si>
  <si>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</si>
  <si>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</si>
  <si>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</si>
  <si>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</si>
  <si>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</si>
  <si>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</si>
  <si>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</si>
  <si>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</si>
  <si>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</si>
  <si>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</si>
  <si>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</si>
  <si>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</si>
  <si>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</si>
  <si>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</si>
  <si>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</si>
  <si>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</si>
  <si>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</si>
  <si>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</si>
  <si>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</si>
  <si>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</si>
  <si>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</si>
  <si>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</si>
  <si>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</si>
  <si>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</si>
  <si>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</si>
  <si>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</si>
  <si>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</si>
  <si>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</si>
  <si>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</si>
  <si>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</si>
  <si>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</si>
  <si>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</si>
  <si>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</si>
  <si>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</si>
  <si>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</si>
  <si>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</si>
  <si>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</si>
  <si>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</si>
  <si>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</si>
  <si>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</si>
  <si>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</si>
  <si>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</si>
  <si>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</si>
  <si>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</si>
  <si>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</si>
  <si>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</si>
  <si>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</si>
  <si>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</si>
  <si>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</si>
  <si>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</si>
  <si>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</si>
  <si>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</si>
  <si>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</si>
  <si>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</si>
  <si>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</si>
  <si>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</si>
  <si>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</si>
  <si>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</si>
  <si>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</si>
  <si>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</si>
  <si>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</si>
  <si>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</si>
  <si>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</si>
  <si>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</si>
  <si>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</si>
  <si>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</si>
  <si>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</si>
  <si>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</si>
  <si>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</si>
  <si>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</si>
  <si>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</si>
  <si>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</si>
  <si>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</si>
  <si>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</si>
  <si>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</si>
  <si>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</si>
  <si>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</si>
  <si>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</si>
  <si>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</si>
  <si>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</si>
  <si>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</si>
  <si>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</si>
  <si>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</si>
  <si>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</si>
  <si>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</si>
  <si>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</si>
  <si>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</si>
  <si>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</si>
  <si>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</si>
  <si>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</si>
  <si>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</si>
  <si>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</si>
  <si>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</si>
  <si>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</si>
  <si>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</si>
  <si>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</si>
  <si>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</si>
  <si>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</si>
  <si>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</si>
  <si>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</si>
  <si>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</si>
  <si>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</si>
  <si>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</si>
  <si>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</si>
  <si>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</si>
  <si>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</si>
  <si>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</si>
  <si>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</si>
  <si>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</si>
  <si>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</si>
  <si>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</si>
  <si>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</si>
  <si>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</si>
  <si>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</si>
  <si>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</si>
  <si>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</si>
  <si>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</si>
  <si>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</si>
  <si>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</si>
  <si>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</si>
  <si>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</si>
  <si>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</si>
  <si>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</si>
  <si>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</si>
  <si>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</si>
  <si>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</si>
  <si>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</si>
  <si>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</si>
  <si>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</si>
  <si>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</si>
  <si>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</si>
  <si>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</si>
  <si>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</si>
  <si>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</si>
  <si>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</si>
  <si>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</si>
  <si>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</si>
  <si>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</si>
  <si>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</si>
  <si>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</si>
  <si>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</si>
  <si>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</si>
  <si>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</si>
  <si>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</si>
  <si>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</si>
  <si>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</si>
  <si>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</si>
  <si>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</si>
  <si>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</si>
  <si>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</si>
  <si>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</si>
  <si>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</si>
  <si>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</si>
  <si>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</si>
  <si>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</si>
  <si>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</si>
  <si>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</si>
  <si>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</si>
  <si>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</si>
  <si>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</si>
  <si>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</si>
  <si>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</si>
  <si>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</si>
  <si>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</si>
  <si>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</si>
  <si>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</si>
  <si>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</si>
  <si>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</si>
  <si>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</si>
  <si>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</si>
  <si>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</si>
  <si>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</si>
  <si>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</si>
  <si>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</si>
  <si>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</si>
  <si>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</si>
  <si>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</si>
  <si>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</si>
  <si>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</si>
  <si>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</si>
  <si>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</si>
  <si>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</si>
  <si>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</si>
  <si>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</si>
  <si>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</si>
  <si>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</si>
  <si>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</si>
  <si>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</si>
  <si>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</si>
  <si>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</si>
  <si>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</si>
  <si>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</si>
  <si>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</si>
  <si>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</si>
  <si>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</si>
  <si>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</si>
  <si>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</si>
  <si>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</si>
  <si>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</si>
  <si>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</si>
  <si>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</si>
  <si>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</si>
  <si>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</si>
  <si>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</si>
  <si>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</si>
  <si>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</si>
  <si>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</si>
  <si>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</si>
  <si>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</si>
  <si>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</si>
  <si>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</si>
  <si>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</si>
  <si>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</si>
  <si>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</si>
  <si>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</si>
  <si>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</si>
  <si>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</si>
  <si>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</si>
  <si>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</si>
  <si>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</si>
  <si>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</si>
  <si>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</si>
  <si>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</si>
  <si>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</si>
  <si>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</si>
  <si>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</si>
  <si>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</si>
  <si>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</si>
  <si>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</si>
  <si>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</si>
  <si>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</si>
  <si>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</si>
  <si>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</si>
  <si>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</si>
  <si>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</si>
  <si>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</si>
  <si>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</si>
  <si>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</si>
  <si>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</si>
  <si>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</si>
  <si>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</si>
  <si>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</si>
  <si>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</si>
  <si>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</si>
  <si>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</si>
  <si>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</si>
  <si>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</si>
  <si>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</si>
  <si>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</si>
  <si>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</si>
  <si>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</si>
  <si>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</si>
  <si>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</si>
  <si>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</si>
  <si>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</si>
  <si>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</si>
  <si>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</si>
  <si>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</si>
  <si>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</si>
  <si>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</si>
  <si>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</si>
  <si>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</si>
  <si>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</si>
  <si>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</si>
  <si>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</si>
  <si>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</si>
  <si>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</si>
  <si>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</si>
  <si>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</si>
  <si>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</si>
  <si>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</si>
  <si>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</si>
  <si>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</si>
  <si>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</si>
  <si>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</si>
  <si>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</si>
  <si>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</si>
  <si>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</si>
  <si>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</si>
  <si>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</si>
  <si>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</si>
  <si>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</si>
  <si>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</si>
  <si>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</si>
  <si>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</si>
  <si>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</si>
  <si>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</si>
  <si>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</si>
  <si>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</si>
  <si>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</si>
  <si>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</si>
  <si>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</si>
  <si>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</si>
  <si>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</si>
  <si>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</si>
  <si>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</si>
  <si>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</si>
  <si>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</si>
  <si>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</si>
  <si>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</si>
  <si>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</si>
  <si>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</si>
  <si>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</si>
  <si>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</si>
  <si>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</si>
  <si>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</si>
  <si>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</si>
  <si>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</si>
  <si>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</si>
  <si>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</si>
  <si>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</si>
  <si>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</si>
  <si>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</si>
  <si>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</si>
  <si>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</si>
  <si>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</si>
  <si>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</si>
  <si>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</si>
  <si>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</si>
  <si>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</si>
  <si>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</si>
  <si>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</si>
  <si>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</si>
  <si>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</si>
  <si>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</si>
  <si>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</si>
  <si>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</si>
  <si>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</si>
  <si>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</si>
  <si>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</si>
  <si>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</si>
  <si>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</si>
  <si>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</si>
  <si>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</si>
  <si>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</si>
  <si>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</si>
  <si>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</si>
  <si>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</si>
  <si>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</si>
  <si>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</si>
  <si>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</si>
  <si>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</si>
  <si>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</si>
  <si>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</si>
  <si>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</si>
  <si>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</si>
  <si>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</si>
  <si>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</si>
  <si>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</si>
  <si>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</si>
  <si>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</si>
  <si>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</si>
  <si>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</si>
  <si>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</si>
  <si>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</si>
  <si>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</si>
  <si>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</si>
  <si>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</si>
  <si>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</si>
  <si>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</si>
  <si>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</si>
  <si>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</si>
  <si>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</si>
  <si>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</si>
  <si>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</si>
  <si>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</si>
  <si>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</si>
  <si>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</si>
  <si>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</si>
  <si>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</si>
  <si>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</si>
  <si>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</si>
  <si>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</si>
  <si>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</si>
  <si>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</si>
  <si>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</si>
  <si>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</si>
  <si>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</si>
  <si>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</si>
  <si>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</si>
  <si>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</si>
  <si>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</si>
  <si>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</si>
  <si>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</si>
  <si>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</si>
  <si>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</si>
  <si>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</si>
  <si>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</si>
  <si>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</si>
  <si>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</si>
  <si>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</si>
  <si>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</si>
  <si>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</si>
  <si>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</si>
  <si>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</si>
  <si>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</si>
  <si>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</si>
  <si>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</si>
  <si>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</si>
  <si>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</si>
  <si>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</si>
  <si>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</si>
  <si>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</si>
  <si>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</si>
  <si>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</si>
  <si>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</si>
  <si>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</si>
  <si>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</si>
  <si>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</si>
  <si>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</si>
  <si>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</si>
  <si>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</si>
  <si>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</si>
  <si>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</si>
  <si>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</si>
  <si>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</si>
  <si>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</si>
  <si>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</si>
  <si>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</si>
  <si>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</si>
  <si>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</si>
  <si>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</si>
  <si>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</si>
  <si>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</si>
  <si>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</si>
  <si>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</si>
  <si>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</si>
  <si>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</si>
  <si>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</si>
  <si>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</si>
  <si>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</si>
  <si>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</si>
  <si>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</si>
  <si>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</si>
  <si>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</si>
  <si>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</si>
  <si>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</si>
  <si>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</si>
  <si>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</si>
  <si>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</si>
  <si>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</si>
  <si>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</si>
  <si>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</si>
  <si>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</si>
  <si>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</si>
  <si>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</si>
  <si>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</si>
  <si>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</si>
  <si>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</si>
  <si>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</si>
  <si>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</si>
  <si>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</si>
  <si>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</si>
  <si>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</si>
  <si>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</si>
  <si>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</si>
  <si>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</si>
  <si>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</si>
  <si>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</si>
  <si>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</si>
  <si>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</si>
  <si>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</si>
  <si>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</si>
  <si>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</si>
  <si>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</si>
  <si>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</si>
  <si>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</si>
  <si>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</si>
  <si>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</si>
  <si>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</si>
  <si>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</si>
  <si>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</si>
  <si>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</si>
  <si>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</si>
  <si>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</si>
  <si>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</si>
  <si>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</si>
  <si>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</si>
  <si>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</si>
  <si>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</si>
  <si>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</si>
  <si>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</si>
  <si>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</si>
  <si>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</si>
  <si>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</si>
  <si>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</si>
  <si>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</si>
  <si>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</si>
  <si>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</si>
  <si>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</si>
  <si>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</si>
  <si>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</si>
  <si>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</si>
  <si>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</si>
  <si>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</si>
  <si>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</si>
  <si>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</si>
  <si>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</si>
  <si>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</si>
  <si>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</si>
  <si>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</si>
  <si>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</si>
  <si>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</si>
  <si>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</si>
  <si>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</si>
  <si>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</si>
  <si>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</si>
  <si>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</si>
  <si>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</si>
  <si>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</si>
  <si>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</si>
  <si>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</si>
  <si>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</si>
  <si>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</si>
  <si>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</si>
  <si>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</si>
  <si>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</si>
  <si>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</si>
  <si>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</si>
  <si>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</si>
  <si>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</si>
  <si>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</si>
  <si>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</si>
  <si>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</si>
  <si>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</si>
  <si>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</si>
  <si>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</si>
  <si>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</si>
  <si>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</si>
  <si>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</si>
  <si>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</si>
  <si>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</si>
  <si>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</si>
  <si>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</si>
  <si>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</si>
  <si>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</si>
  <si>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</si>
  <si>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</si>
  <si>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</si>
  <si>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</si>
  <si>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</si>
  <si>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</si>
  <si>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</si>
  <si>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</si>
  <si>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</si>
  <si>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</si>
  <si>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</si>
  <si>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</si>
  <si>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</si>
  <si>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</si>
  <si>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</si>
  <si>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</si>
  <si>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</si>
  <si>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</si>
  <si>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</si>
  <si>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</si>
  <si>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</si>
  <si>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</si>
  <si>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</si>
  <si>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</si>
  <si>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</si>
  <si>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</si>
  <si>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</si>
  <si>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</si>
  <si>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</si>
  <si>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</si>
  <si>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</si>
  <si>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</si>
  <si>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</si>
  <si>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</si>
  <si>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</si>
  <si>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</si>
  <si>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</si>
  <si>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</si>
  <si>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</si>
  <si>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</si>
  <si>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</si>
  <si>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</si>
  <si>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</si>
  <si>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</si>
  <si>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</si>
  <si>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</si>
  <si>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</si>
  <si>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</si>
  <si>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</si>
  <si>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</si>
  <si>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</si>
  <si>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</si>
  <si>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</si>
  <si>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</si>
  <si>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</si>
  <si>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</si>
  <si>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</si>
  <si>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</si>
  <si>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</si>
  <si>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</si>
  <si>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</si>
  <si>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</si>
  <si>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</si>
  <si>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</si>
  <si>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</si>
  <si>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</si>
  <si>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</si>
  <si>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</si>
  <si>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</si>
  <si>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</si>
  <si>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</si>
  <si>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</si>
  <si>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</si>
  <si>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</si>
  <si>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</si>
  <si>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</si>
  <si>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</si>
  <si>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</si>
  <si>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</si>
  <si>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</si>
  <si>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</si>
  <si>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</si>
  <si>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</si>
  <si>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</si>
  <si>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</si>
  <si>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</si>
  <si>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</si>
  <si>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</si>
  <si>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</si>
  <si>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</si>
  <si>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</si>
  <si>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</si>
  <si>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</si>
  <si>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</si>
  <si>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</si>
  <si>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</si>
  <si>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</si>
  <si>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</si>
  <si>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</si>
  <si>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</si>
  <si>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</si>
  <si>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</si>
  <si>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</si>
  <si>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</si>
  <si>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</si>
  <si>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</si>
  <si>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</si>
  <si>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</si>
  <si>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</si>
  <si>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</si>
  <si>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</si>
  <si>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</si>
  <si>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</si>
  <si>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</si>
  <si>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</si>
  <si>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</si>
  <si>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</si>
  <si>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</si>
  <si>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</si>
  <si>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</si>
  <si>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</si>
  <si>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</si>
  <si>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</si>
  <si>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</si>
  <si>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</si>
  <si>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</si>
  <si>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</si>
  <si>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</si>
  <si>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</si>
  <si>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</si>
  <si>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</si>
  <si>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</si>
  <si>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</si>
  <si>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</si>
  <si>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</si>
  <si>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</si>
  <si>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</si>
  <si>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</si>
  <si>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</si>
  <si>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</si>
  <si>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</si>
  <si>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</si>
  <si>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</si>
  <si>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</si>
  <si>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</si>
  <si>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</si>
  <si>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</si>
  <si>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</si>
  <si>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</si>
  <si>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</si>
  <si>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</si>
  <si>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</si>
  <si>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</si>
  <si>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</si>
  <si>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</si>
  <si>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</si>
  <si>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</si>
  <si>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</si>
  <si>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</si>
  <si>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</si>
  <si>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</si>
  <si>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</si>
  <si>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</si>
  <si>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</si>
  <si>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</si>
  <si>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</si>
  <si>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</si>
  <si>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</si>
  <si>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</si>
  <si>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</si>
  <si>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</si>
  <si>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</si>
  <si>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</si>
  <si>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</si>
  <si>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</si>
  <si>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</si>
  <si>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</si>
  <si>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</si>
  <si>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</si>
  <si>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</si>
  <si>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</si>
  <si>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</si>
  <si>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</si>
  <si>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</si>
  <si>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</si>
  <si>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</si>
  <si>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</si>
  <si>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</si>
  <si>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</si>
  <si>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</si>
  <si>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</si>
  <si>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</si>
  <si>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</si>
  <si>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</si>
  <si>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</si>
  <si>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</si>
  <si>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</si>
  <si>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</si>
  <si>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</si>
  <si>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</si>
  <si>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</si>
  <si>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</si>
  <si>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</si>
  <si>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</si>
  <si>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</si>
  <si>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</si>
  <si>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</si>
  <si>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</si>
  <si>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</si>
  <si>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</si>
  <si>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</si>
  <si>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</si>
  <si>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</si>
  <si>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</si>
  <si>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</si>
  <si>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</si>
  <si>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</si>
  <si>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</si>
  <si>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</si>
  <si>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</si>
  <si>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</si>
  <si>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</si>
  <si>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</si>
  <si>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</si>
  <si>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</si>
  <si>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</si>
  <si>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</si>
  <si>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</si>
  <si>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</si>
  <si>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</si>
  <si>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</si>
  <si>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</si>
  <si>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</si>
  <si>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</si>
  <si>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</si>
  <si>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</si>
  <si>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</si>
  <si>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</si>
  <si>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</si>
  <si>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</si>
  <si>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</si>
  <si>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</si>
  <si>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</si>
  <si>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</si>
  <si>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</si>
  <si>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</si>
  <si>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</si>
  <si>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</si>
  <si>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</si>
  <si>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</si>
  <si>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</si>
  <si>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</si>
  <si>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</si>
  <si>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</si>
  <si>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</si>
  <si>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</si>
  <si>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</si>
  <si>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</si>
  <si>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</si>
  <si>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</si>
  <si>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</si>
  <si>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</si>
  <si>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</si>
  <si>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</si>
  <si>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</si>
  <si>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</si>
  <si>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</si>
  <si>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</si>
  <si>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</si>
  <si>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</si>
  <si>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</si>
  <si>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</si>
  <si>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</si>
  <si>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</si>
  <si>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</si>
  <si>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</si>
  <si>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</si>
  <si>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</si>
  <si>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</si>
  <si>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</si>
  <si>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</si>
  <si>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</si>
  <si>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</si>
  <si>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</si>
  <si>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</si>
  <si>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</si>
  <si>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</si>
  <si>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</si>
  <si>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</si>
  <si>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</si>
  <si>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</si>
  <si>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</si>
  <si>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</si>
  <si>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</si>
  <si>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</si>
  <si>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</si>
  <si>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</si>
  <si>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</si>
  <si>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</si>
  <si>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</si>
  <si>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</si>
  <si>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</si>
  <si>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</si>
  <si>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</si>
  <si>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</si>
  <si>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</si>
  <si>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</si>
  <si>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</si>
  <si>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</si>
  <si>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</si>
  <si>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</si>
  <si>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</si>
  <si>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</si>
  <si>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</si>
  <si>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</si>
  <si>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</si>
  <si>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</si>
  <si>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</si>
  <si>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</si>
  <si>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</si>
  <si>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</si>
  <si>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</si>
  <si>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</si>
  <si>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</si>
  <si>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</si>
  <si>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</si>
  <si>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</si>
  <si>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</si>
  <si>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</si>
  <si>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</si>
  <si>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</si>
  <si>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</si>
  <si>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</si>
  <si>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</si>
  <si>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</si>
  <si>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</si>
  <si>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</si>
  <si>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</si>
  <si>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</si>
  <si>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</si>
  <si>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</si>
  <si>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</si>
  <si>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</si>
  <si>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</si>
  <si>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</si>
  <si>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</si>
  <si>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</si>
  <si>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</si>
  <si>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</si>
  <si>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</si>
  <si>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</si>
  <si>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</si>
  <si>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</si>
  <si>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</si>
  <si>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</si>
  <si>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</si>
  <si>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</si>
  <si>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</si>
  <si>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</si>
  <si>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</si>
  <si>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</si>
  <si>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</si>
  <si>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</si>
  <si>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</si>
  <si>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</si>
  <si>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</si>
  <si>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</si>
  <si>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</si>
  <si>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</si>
  <si>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</si>
  <si>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</si>
  <si>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</si>
  <si>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</si>
  <si>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</si>
  <si>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</si>
  <si>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</si>
  <si>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</si>
  <si>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</si>
  <si>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</si>
  <si>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</si>
  <si>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</si>
  <si>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</si>
  <si>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</si>
  <si>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</si>
  <si>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</si>
  <si>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</si>
  <si>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</si>
  <si>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</si>
  <si>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</si>
  <si>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</si>
  <si>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</si>
  <si>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</si>
  <si>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</si>
  <si>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</si>
  <si>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</si>
  <si>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</si>
  <si>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</si>
  <si>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</si>
  <si>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</si>
  <si>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</si>
  <si>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</si>
  <si>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</si>
  <si>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</si>
  <si>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</si>
  <si>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</si>
  <si>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</si>
  <si>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</si>
  <si>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</si>
  <si>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</si>
  <si>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</si>
  <si>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</si>
  <si>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</si>
  <si>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</si>
  <si>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</si>
  <si>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</si>
  <si>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</si>
  <si>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</si>
  <si>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</si>
  <si>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</si>
  <si>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</si>
  <si>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</si>
  <si>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</si>
  <si>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</si>
  <si>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</si>
  <si>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</si>
  <si>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</si>
  <si>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</si>
  <si>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</si>
  <si>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</si>
  <si>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</si>
  <si>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</si>
  <si>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</si>
  <si>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</si>
  <si>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</si>
  <si>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</si>
  <si>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</si>
  <si>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</si>
  <si>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</si>
  <si>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</si>
  <si>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</si>
  <si>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</si>
  <si>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</si>
  <si>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</si>
  <si>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</si>
  <si>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</si>
  <si>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</si>
  <si>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</si>
  <si>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</si>
  <si>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</si>
  <si>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</si>
  <si>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</si>
  <si>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</si>
  <si>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</si>
  <si>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</si>
  <si>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</si>
  <si>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</si>
  <si>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</si>
  <si>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</si>
  <si>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</si>
  <si>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</si>
  <si>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</si>
  <si>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</si>
  <si>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</si>
  <si>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</si>
  <si>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</si>
  <si>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</si>
  <si>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</si>
  <si>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</si>
  <si>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</si>
  <si>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</si>
  <si>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</si>
  <si>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</si>
  <si>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</si>
  <si>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</si>
  <si>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</si>
  <si>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</si>
  <si>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</si>
  <si>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</si>
  <si>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</si>
  <si>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</si>
  <si>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</si>
  <si>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</si>
  <si>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</si>
  <si>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</si>
  <si>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</si>
  <si>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</si>
  <si>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</si>
  <si>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</si>
  <si>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</si>
  <si>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</si>
  <si>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</si>
  <si>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</si>
  <si>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</si>
  <si>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</si>
  <si>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</si>
  <si>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</si>
  <si>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</si>
  <si>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</si>
  <si>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</si>
  <si>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</si>
  <si>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</si>
  <si>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</si>
  <si>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</si>
  <si>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</si>
  <si>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</si>
  <si>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</si>
  <si>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</si>
  <si>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</si>
  <si>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</si>
  <si>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</si>
  <si>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</si>
  <si>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</si>
  <si>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</si>
  <si>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</si>
  <si>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</si>
  <si>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</si>
  <si>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</si>
  <si>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</si>
  <si>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</si>
  <si>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</si>
  <si>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</si>
  <si>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</si>
  <si>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</si>
  <si>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</si>
  <si>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</si>
  <si>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</si>
  <si>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</si>
  <si>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</si>
  <si>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</si>
  <si>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</si>
  <si>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</si>
  <si>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</si>
  <si>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</si>
  <si>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</si>
  <si>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</si>
  <si>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</si>
  <si>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</si>
  <si>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</si>
  <si>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</si>
  <si>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</si>
  <si>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</si>
  <si>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</si>
  <si>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</si>
  <si>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</si>
  <si>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</si>
  <si>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</si>
  <si>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</si>
  <si>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</si>
  <si>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</si>
  <si>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</si>
  <si>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</si>
  <si>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</si>
  <si>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</si>
  <si>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</si>
  <si>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</si>
  <si>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</si>
  <si>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</si>
  <si>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</si>
  <si>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</si>
  <si>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</si>
  <si>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</si>
  <si>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</si>
  <si>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</si>
  <si>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</si>
  <si>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</si>
  <si>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</si>
  <si>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</si>
  <si>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</si>
  <si>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</si>
  <si>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</si>
  <si>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</si>
  <si>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</si>
  <si>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</si>
  <si>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</si>
  <si>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</si>
  <si>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</si>
  <si>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</si>
  <si>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</si>
  <si>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</si>
  <si>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</si>
  <si>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</si>
  <si>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</si>
  <si>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</si>
  <si>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</si>
  <si>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</si>
  <si>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</si>
  <si>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</si>
  <si>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</si>
  <si>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</si>
  <si>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</si>
  <si>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</si>
  <si>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</si>
  <si>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</si>
  <si>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</si>
  <si>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</si>
  <si>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</si>
  <si>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</si>
  <si>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</si>
  <si>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</si>
  <si>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</si>
  <si>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</si>
  <si>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</si>
  <si>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</si>
  <si>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</si>
  <si>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</si>
  <si>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</si>
  <si>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</si>
  <si>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</si>
  <si>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</si>
  <si>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</si>
  <si>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</si>
  <si>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</si>
  <si>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</si>
  <si>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</si>
  <si>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</si>
  <si>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</si>
  <si>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</si>
  <si>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</si>
  <si>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</si>
  <si>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</si>
  <si>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</si>
  <si>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</si>
  <si>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</si>
  <si>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</si>
  <si>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</si>
  <si>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</si>
  <si>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</si>
  <si>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</si>
  <si>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</si>
  <si>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</si>
  <si>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</si>
  <si>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</si>
  <si>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</si>
  <si>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</si>
  <si>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</si>
  <si>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</si>
  <si>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</si>
  <si>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</si>
  <si>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</si>
  <si>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</si>
  <si>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</si>
  <si>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</si>
  <si>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</si>
  <si>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</si>
  <si>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</si>
  <si>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</si>
  <si>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</si>
  <si>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</si>
  <si>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</si>
  <si>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</si>
  <si>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</si>
  <si>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</si>
  <si>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</si>
  <si>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</si>
  <si>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</si>
  <si>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</si>
  <si>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</si>
  <si>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</si>
  <si>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</si>
  <si>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</si>
  <si>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</si>
  <si>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</si>
  <si>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</si>
  <si>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</si>
  <si>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</si>
  <si>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</si>
  <si>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</si>
  <si>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</si>
  <si>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</si>
  <si>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</si>
  <si>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</si>
  <si>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</si>
  <si>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</si>
  <si>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</si>
  <si>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</si>
  <si>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</si>
  <si>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</si>
  <si>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</si>
  <si>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</si>
  <si>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</si>
  <si>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</si>
  <si>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</si>
  <si>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</si>
  <si>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</si>
  <si>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</si>
  <si>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</si>
  <si>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</si>
  <si>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</si>
  <si>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</si>
  <si>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</si>
  <si>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</si>
  <si>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</si>
  <si>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</si>
  <si>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</si>
  <si>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</si>
  <si>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</si>
  <si>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</si>
  <si>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</si>
  <si>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</si>
  <si>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</si>
  <si>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</si>
  <si>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</si>
  <si>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</si>
  <si>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</si>
  <si>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</si>
  <si>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</si>
  <si>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</si>
  <si>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</si>
  <si>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</si>
  <si>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</si>
  <si>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</si>
  <si>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</si>
  <si>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</si>
  <si>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</si>
  <si>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</si>
  <si>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</si>
  <si>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</si>
  <si>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</si>
  <si>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</si>
  <si>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</si>
  <si>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</si>
  <si>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</si>
  <si>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</si>
  <si>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</si>
  <si>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</si>
  <si>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</si>
  <si>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</si>
  <si>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</si>
  <si>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</si>
  <si>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</si>
  <si>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</si>
  <si>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</si>
  <si>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</si>
  <si>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</si>
  <si>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</si>
  <si>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</si>
  <si>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</si>
  <si>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</si>
  <si>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</si>
  <si>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</si>
  <si>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</si>
  <si>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</si>
  <si>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</si>
  <si>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</si>
  <si>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</si>
  <si>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</si>
  <si>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</si>
  <si>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</si>
  <si>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</si>
  <si>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</si>
  <si>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</si>
  <si>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</si>
  <si>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</si>
  <si>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</si>
  <si>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</si>
  <si>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</si>
  <si>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</si>
  <si>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</si>
  <si>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</si>
  <si>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</si>
  <si>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</si>
  <si>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</si>
  <si>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</si>
  <si>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</si>
  <si>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</si>
  <si>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</si>
  <si>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</si>
  <si>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</si>
  <si>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</si>
  <si>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</si>
  <si>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</si>
  <si>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</si>
  <si>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</si>
  <si>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</si>
  <si>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</si>
  <si>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</si>
  <si>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</si>
  <si>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</si>
  <si>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</si>
  <si>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</si>
  <si>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</si>
  <si>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</si>
  <si>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</si>
  <si>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</si>
  <si>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</si>
  <si>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</si>
  <si>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</si>
  <si>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</si>
  <si>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</si>
  <si>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</si>
  <si>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</si>
  <si>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</si>
  <si>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</si>
  <si>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</si>
  <si>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</si>
  <si>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</si>
  <si>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</si>
  <si>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</si>
  <si>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</si>
  <si>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</si>
  <si>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</si>
  <si>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</si>
  <si>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</si>
  <si>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</si>
  <si>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</si>
  <si>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</si>
  <si>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</si>
  <si>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</si>
  <si>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</si>
  <si>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</si>
  <si>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</si>
  <si>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</si>
  <si>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</si>
  <si>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</si>
  <si>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</si>
  <si>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</si>
  <si>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</si>
  <si>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</si>
  <si>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</si>
  <si>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</si>
  <si>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</si>
  <si>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</si>
  <si>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</si>
  <si>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</si>
  <si>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</si>
  <si>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</si>
  <si>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</si>
  <si>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</si>
  <si>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</si>
  <si>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</si>
  <si>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</si>
  <si>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</si>
  <si>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</si>
  <si>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</si>
  <si>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</si>
  <si>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</si>
  <si>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</si>
  <si>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</si>
  <si>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</si>
  <si>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</si>
  <si>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</si>
  <si>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</si>
  <si>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</si>
  <si>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</si>
  <si>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</si>
  <si>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</si>
  <si>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</si>
  <si>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</si>
  <si>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</si>
  <si>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</si>
  <si>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</si>
  <si>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</si>
  <si>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</si>
  <si>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</si>
  <si>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</si>
  <si>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</si>
  <si>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</si>
  <si>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</si>
  <si>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</si>
  <si>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</si>
  <si>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</si>
  <si>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</si>
  <si>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</si>
  <si>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</si>
  <si>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</si>
  <si>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</si>
  <si>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</si>
  <si>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</si>
  <si>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</si>
  <si>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</si>
  <si>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</si>
  <si>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</si>
  <si>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</si>
  <si>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</si>
  <si>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</si>
  <si>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</si>
  <si>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</si>
  <si>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</si>
  <si>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</si>
  <si>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</si>
  <si>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</si>
  <si>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</si>
  <si>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</si>
  <si>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</si>
  <si>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</si>
  <si>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</si>
  <si>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</si>
  <si>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</si>
  <si>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</si>
  <si>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</si>
  <si>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</si>
  <si>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</si>
  <si>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</si>
  <si>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</si>
  <si>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</si>
  <si>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</si>
  <si>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</si>
  <si>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</si>
  <si>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</si>
  <si>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</si>
  <si>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</si>
  <si>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</si>
  <si>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</si>
  <si>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</si>
  <si>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</si>
  <si>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</si>
  <si>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</si>
  <si>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</si>
  <si>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</si>
  <si>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</si>
  <si>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</si>
  <si>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</si>
  <si>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</si>
  <si>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</si>
  <si>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</si>
  <si>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</si>
  <si>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</si>
  <si>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</si>
  <si>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</si>
  <si>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</si>
  <si>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</si>
  <si>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</si>
  <si>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</si>
  <si>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</si>
  <si>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</si>
  <si>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</si>
  <si>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</si>
  <si>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</si>
  <si>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</si>
  <si>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</si>
  <si>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</si>
  <si>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</si>
  <si>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</si>
  <si>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</si>
  <si>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</si>
  <si>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</si>
  <si>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</si>
  <si>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</si>
  <si>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</si>
  <si>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</si>
  <si>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</si>
  <si>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</si>
  <si>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</si>
  <si>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</si>
  <si>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</si>
  <si>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</si>
  <si>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</si>
  <si>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</si>
  <si>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</si>
  <si>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</si>
  <si>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</si>
  <si>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</si>
  <si>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</si>
  <si>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</si>
  <si>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</si>
  <si>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</si>
  <si>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</si>
  <si>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</si>
  <si>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</si>
  <si>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</si>
  <si>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</si>
  <si>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</si>
  <si>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</si>
  <si>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</si>
  <si>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</si>
  <si>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</si>
  <si>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</si>
  <si>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</si>
  <si>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</si>
  <si>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</si>
  <si>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</si>
  <si>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</si>
  <si>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</si>
  <si>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</si>
  <si>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</si>
  <si>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</si>
  <si>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</si>
  <si>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</si>
  <si>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</si>
  <si>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</si>
  <si>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</si>
  <si>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</si>
  <si>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</si>
  <si>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</si>
  <si>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</si>
  <si>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</si>
  <si>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</si>
  <si>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</si>
  <si>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</si>
  <si>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</si>
  <si>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</si>
  <si>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</si>
  <si>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</si>
  <si>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</si>
  <si>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</si>
  <si>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</si>
  <si>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</si>
  <si>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</si>
  <si>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</si>
  <si>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</si>
  <si>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</si>
  <si>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</si>
  <si>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</si>
  <si>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</si>
  <si>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</si>
  <si>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</si>
  <si>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</si>
  <si>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</si>
  <si>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</si>
  <si>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</si>
  <si>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</si>
  <si>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</si>
  <si>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</si>
  <si>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</si>
  <si>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</si>
  <si>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</si>
  <si>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</si>
  <si>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</si>
  <si>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</si>
  <si>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</si>
  <si>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</si>
  <si>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</si>
  <si>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</si>
  <si>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</si>
  <si>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</si>
  <si>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</si>
  <si>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</si>
  <si>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</si>
  <si>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</si>
  <si>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</si>
  <si>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</si>
  <si>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</si>
  <si>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</si>
  <si>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</si>
  <si>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</si>
  <si>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</si>
  <si>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</si>
  <si>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</si>
  <si>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</si>
  <si>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</si>
  <si>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</si>
  <si>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</si>
  <si>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</si>
  <si>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</si>
  <si>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</si>
  <si>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</si>
  <si>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</si>
  <si>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</si>
  <si>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</si>
  <si>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</si>
  <si>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</si>
  <si>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</si>
  <si>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</si>
  <si>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</si>
  <si>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</si>
  <si>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</si>
  <si>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</si>
  <si>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</si>
  <si>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</si>
  <si>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</si>
  <si>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</si>
  <si>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</si>
  <si>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</si>
  <si>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</si>
  <si>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</si>
  <si>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</si>
  <si>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</si>
  <si>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</si>
  <si>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</si>
  <si>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</si>
  <si>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</si>
  <si>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</si>
  <si>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</si>
  <si>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</si>
  <si>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</si>
  <si>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</si>
  <si>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</si>
  <si>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</si>
  <si>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</si>
  <si>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</si>
  <si>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</si>
  <si>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</si>
  <si>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</si>
  <si>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</si>
  <si>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</si>
  <si>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</si>
  <si>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</si>
  <si>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</si>
  <si>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</si>
  <si>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</si>
  <si>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</si>
  <si>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</si>
  <si>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</si>
  <si>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</si>
  <si>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</si>
  <si>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</si>
  <si>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</si>
  <si>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</si>
  <si>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</si>
  <si>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</si>
  <si>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</si>
  <si>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</si>
  <si>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</si>
  <si>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</si>
  <si>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</si>
  <si>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</si>
  <si>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</si>
  <si>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</si>
  <si>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</si>
  <si>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</si>
  <si>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</si>
  <si>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</si>
  <si>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</si>
  <si>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</si>
  <si>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</si>
  <si>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</si>
  <si>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</si>
  <si>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</si>
  <si>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</si>
  <si>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</si>
  <si>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</si>
  <si>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</si>
  <si>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</si>
  <si>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</si>
  <si>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</si>
  <si>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</si>
  <si>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</si>
  <si>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</si>
  <si>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</si>
  <si>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</si>
  <si>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</si>
  <si>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</si>
  <si>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</si>
  <si>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</si>
  <si>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</si>
  <si>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</si>
  <si>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</si>
  <si>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</si>
  <si>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</si>
  <si>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</si>
  <si>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</si>
  <si>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</si>
  <si>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</si>
  <si>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</si>
  <si>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</si>
  <si>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</si>
  <si>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</si>
  <si>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</si>
  <si>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</si>
  <si>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</si>
  <si>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</si>
  <si>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</si>
  <si>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</si>
  <si>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</si>
  <si>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</si>
  <si>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</si>
  <si>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</si>
  <si>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</si>
  <si>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</si>
  <si>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</si>
  <si>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</si>
  <si>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</si>
  <si>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</si>
  <si>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</si>
  <si>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</si>
  <si>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</si>
  <si>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</si>
  <si>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</si>
  <si>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</si>
  <si>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</si>
  <si>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</si>
  <si>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</si>
  <si>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</si>
  <si>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</si>
  <si>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</si>
  <si>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</si>
  <si>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</si>
  <si>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</si>
  <si>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</si>
  <si>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</si>
  <si>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</si>
  <si>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</si>
  <si>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</si>
  <si>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</si>
  <si>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</si>
  <si>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</si>
  <si>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</si>
  <si>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</si>
  <si>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</si>
  <si>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</si>
  <si>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</si>
  <si>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</si>
  <si>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</si>
  <si>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</si>
  <si>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</si>
  <si>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</si>
  <si>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</si>
  <si>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</si>
  <si>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</si>
  <si>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</si>
  <si>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</si>
  <si>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</si>
  <si>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</si>
  <si>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</si>
  <si>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</si>
  <si>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</si>
  <si>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</si>
  <si>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</si>
  <si>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</si>
  <si>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</si>
  <si>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</si>
  <si>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</si>
  <si>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</si>
  <si>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</si>
  <si>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</si>
  <si>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</si>
  <si>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</si>
  <si>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</si>
  <si>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</si>
  <si>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</si>
  <si>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</si>
  <si>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</si>
  <si>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</si>
  <si>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</si>
  <si>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</si>
  <si>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</si>
  <si>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</si>
  <si>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</si>
  <si>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</si>
  <si>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</si>
  <si>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</si>
  <si>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</si>
  <si>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</si>
  <si>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</si>
  <si>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</si>
  <si>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</si>
  <si>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</si>
  <si>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</si>
  <si>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</si>
  <si>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</si>
  <si>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</si>
  <si>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</si>
  <si>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</si>
  <si>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</si>
  <si>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</si>
  <si>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</si>
  <si>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</si>
  <si>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</si>
  <si>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</si>
  <si>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</si>
  <si>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</si>
  <si>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</si>
  <si>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</si>
  <si>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</si>
  <si>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</si>
  <si>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</si>
  <si>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</si>
  <si>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</si>
  <si>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</si>
  <si>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</si>
  <si>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</si>
  <si>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</si>
  <si>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</si>
  <si>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</si>
  <si>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</si>
  <si>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</si>
  <si>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</si>
  <si>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</si>
  <si>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</si>
  <si>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</si>
  <si>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</si>
  <si>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</si>
  <si>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</si>
  <si>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</si>
  <si>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</si>
  <si>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</si>
  <si>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</si>
  <si>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</si>
  <si>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</si>
  <si>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</si>
  <si>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</si>
  <si>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</si>
  <si>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</si>
  <si>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</si>
  <si>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</si>
  <si>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</si>
  <si>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</si>
  <si>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</si>
  <si>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</si>
  <si>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</si>
  <si>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</si>
  <si>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</si>
  <si>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</si>
  <si>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</si>
  <si>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</si>
  <si>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</si>
  <si>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</si>
  <si>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</si>
  <si>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</si>
  <si>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</si>
  <si>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</si>
  <si>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</si>
  <si>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</si>
  <si>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</si>
  <si>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</si>
  <si>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</si>
  <si>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</si>
  <si>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</si>
  <si>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</si>
  <si>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</si>
  <si>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</si>
  <si>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</si>
  <si>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</si>
  <si>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</si>
  <si>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</si>
  <si>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</si>
  <si>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</si>
  <si>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</si>
  <si>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</si>
  <si>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</si>
  <si>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</si>
  <si>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</si>
  <si>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</si>
  <si>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</si>
  <si>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</si>
  <si>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</si>
  <si>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</si>
  <si>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</si>
  <si>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</si>
  <si>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</si>
  <si>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</si>
  <si>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</si>
  <si>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</si>
  <si>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</si>
  <si>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</si>
  <si>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</si>
  <si>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</si>
  <si>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</si>
  <si>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</si>
  <si>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</si>
  <si>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</si>
  <si>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</si>
  <si>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</si>
  <si>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</si>
  <si>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</si>
  <si>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</si>
  <si>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</si>
  <si>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</si>
  <si>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</si>
  <si>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</si>
  <si>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</si>
  <si>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</si>
  <si>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</si>
  <si>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</si>
  <si>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</si>
  <si>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</si>
  <si>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</si>
  <si>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</si>
  <si>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</si>
  <si>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</si>
  <si>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</si>
  <si>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</si>
  <si>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</si>
  <si>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</si>
  <si>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</si>
  <si>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</si>
  <si>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</si>
  <si>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</si>
  <si>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</si>
  <si>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</si>
  <si>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</si>
  <si>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</si>
  <si>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</si>
  <si>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</si>
  <si>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</si>
  <si>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</si>
  <si>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</si>
  <si>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</si>
  <si>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</si>
  <si>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</si>
  <si>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</si>
  <si>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</si>
  <si>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</si>
  <si>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</si>
  <si>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</si>
  <si>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</si>
  <si>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</si>
  <si>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</si>
  <si>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</si>
  <si>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</si>
  <si>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</si>
  <si>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</si>
  <si>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</si>
  <si>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</si>
  <si>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</si>
  <si>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</si>
  <si>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</si>
  <si>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</si>
  <si>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</si>
  <si>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</si>
  <si>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</si>
  <si>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</si>
  <si>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</si>
  <si>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</si>
  <si>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</si>
  <si>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</si>
  <si>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</si>
  <si>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</si>
  <si>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</si>
  <si>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</si>
  <si>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</si>
  <si>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</si>
  <si>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</si>
  <si>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</si>
  <si>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</si>
  <si>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</si>
  <si>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</si>
  <si>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</si>
  <si>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</si>
  <si>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</si>
  <si>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</si>
  <si>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</si>
  <si>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</si>
  <si>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</si>
  <si>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</si>
  <si>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</si>
  <si>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</si>
  <si>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</si>
  <si>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</si>
  <si>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</si>
  <si>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</si>
  <si>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</si>
  <si>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</si>
  <si>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</si>
  <si>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</si>
  <si>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</si>
  <si>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</si>
  <si>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</si>
  <si>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</si>
  <si>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</si>
  <si>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</si>
  <si>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</si>
  <si>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</si>
  <si>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</si>
  <si>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</si>
  <si>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</si>
  <si>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</si>
  <si>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</si>
  <si>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</si>
  <si>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</si>
  <si>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</si>
  <si>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</si>
  <si>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</si>
  <si>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</si>
  <si>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</si>
  <si>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</si>
  <si>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</si>
  <si>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</si>
  <si>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</si>
  <si>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</si>
  <si>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</si>
  <si>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</si>
  <si>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</si>
  <si>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</si>
  <si>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</si>
  <si>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</si>
  <si>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</si>
  <si>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</si>
  <si>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</si>
  <si>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</si>
  <si>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</si>
  <si>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</si>
  <si>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</si>
  <si>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</si>
  <si>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</si>
  <si>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</si>
  <si>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</si>
  <si>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</si>
  <si>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</si>
  <si>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</si>
  <si>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</si>
  <si>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</si>
  <si>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</si>
  <si>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</si>
  <si>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</si>
  <si>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</si>
  <si>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</si>
  <si>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</si>
  <si>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</si>
  <si>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</si>
  <si>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</si>
  <si>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</si>
  <si>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</si>
  <si>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</si>
  <si>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</si>
  <si>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</si>
  <si>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</si>
  <si>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</si>
  <si>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</si>
  <si>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</si>
  <si>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</si>
  <si>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</si>
  <si>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</si>
  <si>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</si>
  <si>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</si>
  <si>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</si>
  <si>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</si>
  <si>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</si>
  <si>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</si>
  <si>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</si>
  <si>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</si>
  <si>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</si>
  <si>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</si>
  <si>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</si>
  <si>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</si>
  <si>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</si>
  <si>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</si>
  <si>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</si>
  <si>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</si>
  <si>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</si>
  <si>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</si>
  <si>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</si>
  <si>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</si>
  <si>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</si>
  <si>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</si>
  <si>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</si>
  <si>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</si>
  <si>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</si>
  <si>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</si>
  <si>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</si>
  <si>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</si>
  <si>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</si>
  <si>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</si>
  <si>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</si>
  <si>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</si>
  <si>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</si>
  <si>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</si>
  <si>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</si>
  <si>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</si>
  <si>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</si>
  <si>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</si>
  <si>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</si>
  <si>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</si>
  <si>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</si>
  <si>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</si>
  <si>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</si>
  <si>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</si>
  <si>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</si>
  <si>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</si>
  <si>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</si>
  <si>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</si>
  <si>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</si>
  <si>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</si>
  <si>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</si>
  <si>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</si>
  <si>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</si>
  <si>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</si>
  <si>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</si>
  <si>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</si>
  <si>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</si>
  <si>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</si>
  <si>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</si>
  <si>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</si>
  <si>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</si>
  <si>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</si>
  <si>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</si>
  <si>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</si>
  <si>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</si>
  <si>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</si>
  <si>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</si>
  <si>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</si>
  <si>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</si>
  <si>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</si>
  <si>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</si>
  <si>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</si>
  <si>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</si>
  <si>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</si>
  <si>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</si>
  <si>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</si>
  <si>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</si>
  <si>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</si>
  <si>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</si>
  <si>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</si>
  <si>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</si>
  <si>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</si>
  <si>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</si>
  <si>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</si>
  <si>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</si>
  <si>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</si>
  <si>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</si>
  <si>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</si>
  <si>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</si>
  <si>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</si>
  <si>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</si>
  <si>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</si>
  <si>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</si>
  <si>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</si>
  <si>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</si>
  <si>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</si>
  <si>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</si>
  <si>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</si>
  <si>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</si>
  <si>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</si>
  <si>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</si>
  <si>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</si>
  <si>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</si>
  <si>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</si>
  <si>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</si>
  <si>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</si>
  <si>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</si>
  <si>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</si>
  <si>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</si>
  <si>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</si>
  <si>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</si>
  <si>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</si>
  <si>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</si>
  <si>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</si>
  <si>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</si>
  <si>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</si>
  <si>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</si>
  <si>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</si>
  <si>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</si>
  <si>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</si>
  <si>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</si>
  <si>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</si>
  <si>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</si>
  <si>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</si>
  <si>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</si>
  <si>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</si>
  <si>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</si>
  <si>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</si>
  <si>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</si>
  <si>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</si>
  <si>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</si>
  <si>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</si>
  <si>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</si>
  <si>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</si>
  <si>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</si>
  <si>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</si>
  <si>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</si>
  <si>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</si>
  <si>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</si>
  <si>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</si>
  <si>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</si>
  <si>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</si>
  <si>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</si>
  <si>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</si>
  <si>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</si>
  <si>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</si>
  <si>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</si>
  <si>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</si>
  <si>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</si>
  <si>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</si>
  <si>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</si>
  <si>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</si>
  <si>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</si>
  <si>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</si>
  <si>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</si>
  <si>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</si>
  <si>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</si>
  <si>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</si>
  <si>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</si>
  <si>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</si>
  <si>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</si>
  <si>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</si>
  <si>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</si>
  <si>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</si>
  <si>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</si>
  <si>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</si>
  <si>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</si>
  <si>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</si>
  <si>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</si>
  <si>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</si>
  <si>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</si>
  <si>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</si>
  <si>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</si>
  <si>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</si>
  <si>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</si>
  <si>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</si>
  <si>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</si>
  <si>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</si>
  <si>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</si>
  <si>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</si>
  <si>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</si>
  <si>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</si>
  <si>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</si>
  <si>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</si>
  <si>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</si>
  <si>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</si>
  <si>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</si>
  <si>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</si>
  <si>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</si>
  <si>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</si>
  <si>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</si>
  <si>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</si>
  <si>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</si>
  <si>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</si>
  <si>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</si>
  <si>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</si>
  <si>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</si>
  <si>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</si>
  <si>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</si>
  <si>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</si>
  <si>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</si>
  <si>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</si>
  <si>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</si>
  <si>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</si>
  <si>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</si>
  <si>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</si>
  <si>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</si>
  <si>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</si>
  <si>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</si>
  <si>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</si>
  <si>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</si>
  <si>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</si>
  <si>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</si>
  <si>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</si>
  <si>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</si>
  <si>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</si>
  <si>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</si>
  <si>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</si>
  <si>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</si>
  <si>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</si>
  <si>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</si>
  <si>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</si>
  <si>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</si>
  <si>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</si>
  <si>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</si>
  <si>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</si>
  <si>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</si>
  <si>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</si>
  <si>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</si>
  <si>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</si>
  <si>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</si>
  <si>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</si>
  <si>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</si>
  <si>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</si>
  <si>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</si>
  <si>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</si>
  <si>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</si>
  <si>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</si>
  <si>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</si>
  <si>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</si>
  <si>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</si>
  <si>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</si>
  <si>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</si>
  <si>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</si>
  <si>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</si>
  <si>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</si>
  <si>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</si>
  <si>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</si>
  <si>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</si>
  <si>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</si>
  <si>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</si>
  <si>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</si>
  <si>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</si>
  <si>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</si>
  <si>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</si>
  <si>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</si>
  <si>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</si>
  <si>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</si>
  <si>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</si>
  <si>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</si>
  <si>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</si>
  <si>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</si>
  <si>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</si>
  <si>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</si>
  <si>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</si>
  <si>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</si>
  <si>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</si>
  <si>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</si>
  <si>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</si>
  <si>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</si>
  <si>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</si>
  <si>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</si>
  <si>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</si>
  <si>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</si>
  <si>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</si>
  <si>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</si>
  <si>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</si>
  <si>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</si>
  <si>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</si>
  <si>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</si>
  <si>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</si>
  <si>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</si>
  <si>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</si>
  <si>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</si>
  <si>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</si>
  <si>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</si>
  <si>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</si>
  <si>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</si>
  <si>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</si>
  <si>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</si>
  <si>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</si>
  <si>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</si>
  <si>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</si>
  <si>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</si>
  <si>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</si>
  <si>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</si>
  <si>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</si>
  <si>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</si>
  <si>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</si>
  <si>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</si>
  <si>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</si>
  <si>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</si>
  <si>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</si>
  <si>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</si>
  <si>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</si>
  <si>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</si>
  <si>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</si>
  <si>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</si>
  <si>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</si>
  <si>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</si>
  <si>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</si>
  <si>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</si>
  <si>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</si>
  <si>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</si>
  <si>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</si>
  <si>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</si>
  <si>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</si>
  <si>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</si>
  <si>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</si>
  <si>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</si>
  <si>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</si>
  <si>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</si>
  <si>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</si>
  <si>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</si>
  <si>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</si>
  <si>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</si>
  <si>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</si>
  <si>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</si>
  <si>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</si>
  <si>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</si>
  <si>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</si>
  <si>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</si>
  <si>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</si>
  <si>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</si>
  <si>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</si>
  <si>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</si>
  <si>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</si>
  <si>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</si>
  <si>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</si>
  <si>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</si>
  <si>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</si>
  <si>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</si>
  <si>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</si>
  <si>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</si>
  <si>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</si>
  <si>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</si>
  <si>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</si>
  <si>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</si>
  <si>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</si>
  <si>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</si>
  <si>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</si>
  <si>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</si>
  <si>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</si>
  <si>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</si>
  <si>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</si>
  <si>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</si>
  <si>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</si>
  <si>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</si>
  <si>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</si>
  <si>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</si>
  <si>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</si>
  <si>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</si>
  <si>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</si>
  <si>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</si>
  <si>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</si>
  <si>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</si>
  <si>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</si>
  <si>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</si>
  <si>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</si>
  <si>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</si>
  <si>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</si>
  <si>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</si>
  <si>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</si>
  <si>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</si>
  <si>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</si>
  <si>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</si>
  <si>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</si>
  <si>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</si>
  <si>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</si>
  <si>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</si>
  <si>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</si>
  <si>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</si>
  <si>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</si>
  <si>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</si>
  <si>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</si>
  <si>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</si>
  <si>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</si>
  <si>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</si>
  <si>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</si>
  <si>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</si>
  <si>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</si>
  <si>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</si>
  <si>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</si>
  <si>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</si>
  <si>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</si>
  <si>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</si>
  <si>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</si>
  <si>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</si>
  <si>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</si>
  <si>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</si>
  <si>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</si>
  <si>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</si>
  <si>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</si>
  <si>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</si>
  <si>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</si>
  <si>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</si>
  <si>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</si>
  <si>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</si>
  <si>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</si>
  <si>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</si>
  <si>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</si>
  <si>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</si>
  <si>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</si>
  <si>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</si>
  <si>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</si>
  <si>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</si>
  <si>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</si>
  <si>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</si>
  <si>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</si>
  <si>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</si>
  <si>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</si>
  <si>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</si>
  <si>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</si>
  <si>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</si>
  <si>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</si>
  <si>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</si>
  <si>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</si>
  <si>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</si>
  <si>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</si>
  <si>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</si>
  <si>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</si>
  <si>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</si>
  <si>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</si>
  <si>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</si>
  <si>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</si>
  <si>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</si>
  <si>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</si>
  <si>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</si>
  <si>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</si>
  <si>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</si>
  <si>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</si>
  <si>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</si>
  <si>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</si>
  <si>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</si>
  <si>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</si>
  <si>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</si>
  <si>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</si>
  <si>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</si>
  <si>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</si>
  <si>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</si>
  <si>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</si>
  <si>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</si>
  <si>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</si>
  <si>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</si>
  <si>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</si>
  <si>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</si>
  <si>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</si>
  <si>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</si>
  <si>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</si>
  <si>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</si>
  <si>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</si>
  <si>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</si>
  <si>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</si>
  <si>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</si>
  <si>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</si>
  <si>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</si>
  <si>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</si>
  <si>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</si>
  <si>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</si>
  <si>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</si>
  <si>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</si>
  <si>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</si>
  <si>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</si>
  <si>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</si>
  <si>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</si>
  <si>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</si>
  <si>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</si>
  <si>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</si>
  <si>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</si>
  <si>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</si>
  <si>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</si>
  <si>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</si>
  <si>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</si>
  <si>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</si>
  <si>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</si>
  <si>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</si>
  <si>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</si>
  <si>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</si>
  <si>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</si>
  <si>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</si>
  <si>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</si>
  <si>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</si>
  <si>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</si>
  <si>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</si>
  <si>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</si>
  <si>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</si>
  <si>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</si>
  <si>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</si>
  <si>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</si>
  <si>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</si>
  <si>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</si>
  <si>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</si>
  <si>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</si>
  <si>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</si>
  <si>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</si>
  <si>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</si>
  <si>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</si>
  <si>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</si>
  <si>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</si>
  <si>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</si>
  <si>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</si>
  <si>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</si>
  <si>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</si>
  <si>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</si>
  <si>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</si>
  <si>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</si>
  <si>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</si>
  <si>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</si>
  <si>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</si>
  <si>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</si>
  <si>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</si>
  <si>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</si>
  <si>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</si>
  <si>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</si>
  <si>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</si>
  <si>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</si>
  <si>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</si>
  <si>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</si>
  <si>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</si>
  <si>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</si>
  <si>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</si>
  <si>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</si>
  <si>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</si>
  <si>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</si>
  <si>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</si>
  <si>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</si>
  <si>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</si>
  <si>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</si>
  <si>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</si>
  <si>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</si>
  <si>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</si>
  <si>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</si>
  <si>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</si>
  <si>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</si>
  <si>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</si>
  <si>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</si>
  <si>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</si>
  <si>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</si>
  <si>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</si>
  <si>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</si>
  <si>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</si>
  <si>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</si>
  <si>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</si>
  <si>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</si>
  <si>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</si>
  <si>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</si>
  <si>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</si>
  <si>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</si>
  <si>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</si>
  <si>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</si>
  <si>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</si>
  <si>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</si>
  <si>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</si>
  <si>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</si>
  <si>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</si>
  <si>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</si>
  <si>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</si>
  <si>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</si>
  <si>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</si>
  <si>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</si>
  <si>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</si>
  <si>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</si>
  <si>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</si>
  <si>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</si>
  <si>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</si>
  <si>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</si>
  <si>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</si>
  <si>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</si>
  <si>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</si>
  <si>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</si>
  <si>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</si>
  <si>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</si>
  <si>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</si>
  <si>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</si>
  <si>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</si>
  <si>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</si>
  <si>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</si>
  <si>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</si>
  <si>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</si>
  <si>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</si>
  <si>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</si>
  <si>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</si>
  <si>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</si>
  <si>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</si>
  <si>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</si>
  <si>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</si>
  <si>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</si>
  <si>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</si>
  <si>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</si>
  <si>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</si>
  <si>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</si>
  <si>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</si>
  <si>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</si>
  <si>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</si>
  <si>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</si>
  <si>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</si>
  <si>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</si>
  <si>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</si>
  <si>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</si>
  <si>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</si>
  <si>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</si>
  <si>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</si>
  <si>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</si>
  <si>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</si>
  <si>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</si>
  <si>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</si>
  <si>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</si>
  <si>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</si>
  <si>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</si>
  <si>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</si>
  <si>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</si>
  <si>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</si>
  <si>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</si>
  <si>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</si>
  <si>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</si>
  <si>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</si>
  <si>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</si>
  <si>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</si>
  <si>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</si>
  <si>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</si>
  <si>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</si>
  <si>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</si>
  <si>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</si>
  <si>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</si>
  <si>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</si>
  <si>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</si>
  <si>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</si>
  <si>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</si>
  <si>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</si>
  <si>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</si>
  <si>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</si>
  <si>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</si>
  <si>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</si>
  <si>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</si>
  <si>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</si>
  <si>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</si>
  <si>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</si>
  <si>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</si>
  <si>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</si>
  <si>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</si>
  <si>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</si>
  <si>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</si>
  <si>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</si>
  <si>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</si>
  <si>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</si>
  <si>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</si>
  <si>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</si>
  <si>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</si>
  <si>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</si>
  <si>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</si>
  <si>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</si>
  <si>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</si>
  <si>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</si>
  <si>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</si>
  <si>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</si>
  <si>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</si>
  <si>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</si>
  <si>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</si>
  <si>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</si>
  <si>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</si>
  <si>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</si>
  <si>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</si>
  <si>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</si>
  <si>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</si>
  <si>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</si>
  <si>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</si>
  <si>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</si>
  <si>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</si>
  <si>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</si>
  <si>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</si>
  <si>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</si>
  <si>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</si>
  <si>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</si>
  <si>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</si>
  <si>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</si>
  <si>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</si>
  <si>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</si>
  <si>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</si>
  <si>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</si>
  <si>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</si>
  <si>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</si>
  <si>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</si>
  <si>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</si>
  <si>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</si>
  <si>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</si>
  <si>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</si>
  <si>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</si>
  <si>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</si>
  <si>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</si>
  <si>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</si>
  <si>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</si>
  <si>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</si>
  <si>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</si>
  <si>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</si>
  <si>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</si>
  <si>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</si>
  <si>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</si>
  <si>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</si>
  <si>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</si>
  <si>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</si>
  <si>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</si>
  <si>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</si>
  <si>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</si>
  <si>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</si>
  <si>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</si>
  <si>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</si>
  <si>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</si>
  <si>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</si>
  <si>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</si>
  <si>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</si>
  <si>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</si>
  <si>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</si>
  <si>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</si>
  <si>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</si>
  <si>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</si>
  <si>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</si>
  <si>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</si>
  <si>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</si>
  <si>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</si>
  <si>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</si>
  <si>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</si>
  <si>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</si>
  <si>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</si>
  <si>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</si>
  <si>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</si>
  <si>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</si>
  <si>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</si>
  <si>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</si>
  <si>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</si>
  <si>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</si>
  <si>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</si>
  <si>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</si>
  <si>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</si>
  <si>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</si>
  <si>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</si>
  <si>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</si>
  <si>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</si>
  <si>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</si>
  <si>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</si>
  <si>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</si>
  <si>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</si>
  <si>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</si>
  <si>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</si>
  <si>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</si>
  <si>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</si>
  <si>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</si>
  <si>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</si>
  <si>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</si>
  <si>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</si>
  <si>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</si>
  <si>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</si>
  <si>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</si>
  <si>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</si>
  <si>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</si>
  <si>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</si>
  <si>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</si>
  <si>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</si>
  <si>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</si>
  <si>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</si>
  <si>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</si>
  <si>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</si>
  <si>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</si>
  <si>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</si>
  <si>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</si>
  <si>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</si>
  <si>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</si>
  <si>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</si>
  <si>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</si>
  <si>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</si>
  <si>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</si>
  <si>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</si>
  <si>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</si>
  <si>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</si>
  <si>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</si>
  <si>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</si>
  <si>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</si>
  <si>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</si>
  <si>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</si>
  <si>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</si>
  <si>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</si>
  <si>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</si>
  <si>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</si>
  <si>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</si>
  <si>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</si>
  <si>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</si>
  <si>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</si>
  <si>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</si>
  <si>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</si>
  <si>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</si>
  <si>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</si>
  <si>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</si>
  <si>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</si>
  <si>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</si>
  <si>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</si>
  <si>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</si>
  <si>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</si>
  <si>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</si>
  <si>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</si>
  <si>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</si>
  <si>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</si>
  <si>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</si>
  <si>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</si>
  <si>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</si>
  <si>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</si>
  <si>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</si>
  <si>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</si>
  <si>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</si>
  <si>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</si>
  <si>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</si>
  <si>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</si>
  <si>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</si>
  <si>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</si>
  <si>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</si>
  <si>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</si>
  <si>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</si>
  <si>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</si>
  <si>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</si>
  <si>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</si>
  <si>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</si>
  <si>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</si>
  <si>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</si>
  <si>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</si>
  <si>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</si>
  <si>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</si>
  <si>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</si>
  <si>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</si>
  <si>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</si>
  <si>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</si>
  <si>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</si>
  <si>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</si>
  <si>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</si>
  <si>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</si>
  <si>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</si>
  <si>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</si>
  <si>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</si>
  <si>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</si>
  <si>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</si>
  <si>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</si>
  <si>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</si>
  <si>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</si>
  <si>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</si>
  <si>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</si>
  <si>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</si>
  <si>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</si>
  <si>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</si>
  <si>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</si>
  <si>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</si>
  <si>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</si>
  <si>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</si>
  <si>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</si>
  <si>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</si>
  <si>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</si>
  <si>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</si>
  <si>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</si>
  <si>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</si>
  <si>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</si>
  <si>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</si>
  <si>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</si>
  <si>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</si>
  <si>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</si>
  <si>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</si>
  <si>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</si>
  <si>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</si>
  <si>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</si>
  <si>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</si>
  <si>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</si>
  <si>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</si>
  <si>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</si>
  <si>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</si>
  <si>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</si>
  <si>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</si>
  <si>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</si>
  <si>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</si>
  <si>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</si>
  <si>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</si>
  <si>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</si>
  <si>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</si>
  <si>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</si>
  <si>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</si>
  <si>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</si>
  <si>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</si>
  <si>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</si>
  <si>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</si>
  <si>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</si>
  <si>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</si>
  <si>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</si>
  <si>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</si>
  <si>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</si>
  <si>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</si>
  <si>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</si>
  <si>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</si>
  <si>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</si>
  <si>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</si>
  <si>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</si>
  <si>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</si>
  <si>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</si>
  <si>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</si>
  <si>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</si>
  <si>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</si>
  <si>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</si>
  <si>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</si>
  <si>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</si>
  <si>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</si>
  <si>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</si>
  <si>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</si>
  <si>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</si>
  <si>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</si>
  <si>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</si>
  <si>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</si>
  <si>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</si>
  <si>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</si>
  <si>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</si>
  <si>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</si>
  <si>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</si>
  <si>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</si>
  <si>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</si>
  <si>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</si>
  <si>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</si>
  <si>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</si>
  <si>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</si>
  <si>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</si>
  <si>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</si>
  <si>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</si>
  <si>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</si>
  <si>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</si>
  <si>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</si>
  <si>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</si>
  <si>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</si>
  <si>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</si>
  <si>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</si>
  <si>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</si>
  <si>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</si>
  <si>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</si>
  <si>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</si>
  <si>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</si>
  <si>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</si>
  <si>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</si>
  <si>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</si>
  <si>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</si>
  <si>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</si>
  <si>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</si>
  <si>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</si>
  <si>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</si>
  <si>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</si>
  <si>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</si>
  <si>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</si>
  <si>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</si>
  <si>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</si>
  <si>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</si>
  <si>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</si>
  <si>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</si>
  <si>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</si>
  <si>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</si>
  <si>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</si>
  <si>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</si>
  <si>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</si>
  <si>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</si>
  <si>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</si>
  <si>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</si>
  <si>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</si>
  <si>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</si>
  <si>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</si>
  <si>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</si>
  <si>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</si>
  <si>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</si>
  <si>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</si>
  <si>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</si>
  <si>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</si>
  <si>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</si>
  <si>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</si>
  <si>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</si>
  <si>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</si>
  <si>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</si>
  <si>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</si>
  <si>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</si>
  <si>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</si>
  <si>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</si>
  <si>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</si>
  <si>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</si>
  <si>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</si>
  <si>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</si>
  <si>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</si>
  <si>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</si>
  <si>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</si>
  <si>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</si>
  <si>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</si>
  <si>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</si>
  <si>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</si>
  <si>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</si>
  <si>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</si>
  <si>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</si>
  <si>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</si>
  <si>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</si>
  <si>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</si>
  <si>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</si>
  <si>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</si>
  <si>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</si>
  <si>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</si>
  <si>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</si>
  <si>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</si>
  <si>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</si>
  <si>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</si>
  <si>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</si>
  <si>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</si>
  <si>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</si>
  <si>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</si>
  <si>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</si>
  <si>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</si>
  <si>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</si>
  <si>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</si>
  <si>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</si>
  <si>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</si>
  <si>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</si>
  <si>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</si>
  <si>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</si>
  <si>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</si>
  <si>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</si>
  <si>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</si>
  <si>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</si>
  <si>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</si>
  <si>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</si>
  <si>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</si>
  <si>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</si>
  <si>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</si>
  <si>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</si>
  <si>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</si>
  <si>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</si>
  <si>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</si>
  <si>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</si>
  <si>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</si>
  <si>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</si>
  <si>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</si>
  <si>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</si>
  <si>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</si>
  <si>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</si>
  <si>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</si>
  <si>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</si>
  <si>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</si>
  <si>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</si>
  <si>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</si>
  <si>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</si>
  <si>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</si>
  <si>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</si>
  <si>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</si>
  <si>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</si>
  <si>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</si>
  <si>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</si>
  <si>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</si>
  <si>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</si>
  <si>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</si>
  <si>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</si>
  <si>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</si>
  <si>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</si>
  <si>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</si>
  <si>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</si>
  <si>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</si>
  <si>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</si>
  <si>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</si>
  <si>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</si>
  <si>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</si>
  <si>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</si>
  <si>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</si>
  <si>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</si>
  <si>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</si>
  <si>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</si>
  <si>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</si>
  <si>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</si>
  <si>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</si>
  <si>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</si>
  <si>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</si>
  <si>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</si>
  <si>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</si>
  <si>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</si>
  <si>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</si>
  <si>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</si>
  <si>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</si>
  <si>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</si>
  <si>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</si>
  <si>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</si>
  <si>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</si>
  <si>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</si>
  <si>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</si>
  <si>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</si>
  <si>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</si>
  <si>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</si>
  <si>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</si>
  <si>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</si>
  <si>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</si>
  <si>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</si>
  <si>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</si>
  <si>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</si>
  <si>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</si>
  <si>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</si>
  <si>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</si>
  <si>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</si>
  <si>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</si>
  <si>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</si>
  <si>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</si>
  <si>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</si>
  <si>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</si>
  <si>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</si>
  <si>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</si>
  <si>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</si>
  <si>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</si>
  <si>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</si>
  <si>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</si>
  <si>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</si>
  <si>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</si>
  <si>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</si>
  <si>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</si>
  <si>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</si>
  <si>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</si>
  <si>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</si>
  <si>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</si>
  <si>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</si>
  <si>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</si>
  <si>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</si>
  <si>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</si>
  <si>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</si>
  <si>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</si>
  <si>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</si>
  <si>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</si>
  <si>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</si>
  <si>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</si>
  <si>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</si>
  <si>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</si>
  <si>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</si>
  <si>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</si>
  <si>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</si>
  <si>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</si>
  <si>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</si>
  <si>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</si>
  <si>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</si>
  <si>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</si>
  <si>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</si>
  <si>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</si>
  <si>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</si>
  <si>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</si>
  <si>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</si>
  <si>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</si>
  <si>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</si>
  <si>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</si>
  <si>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</si>
  <si>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</si>
  <si>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</si>
  <si>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</si>
  <si>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</si>
  <si>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</si>
  <si>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</si>
  <si>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</si>
  <si>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</si>
  <si>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</si>
  <si>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</si>
  <si>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</si>
  <si>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</si>
  <si>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</si>
  <si>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</si>
  <si>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</si>
  <si>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</si>
  <si>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</si>
  <si>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</si>
  <si>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</si>
  <si>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</si>
  <si>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</si>
  <si>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</si>
  <si>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</si>
  <si>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</si>
  <si>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</si>
  <si>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</si>
  <si>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</si>
  <si>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</si>
  <si>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</si>
  <si>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</si>
  <si>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</si>
  <si>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</si>
  <si>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</si>
  <si>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</si>
  <si>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</si>
  <si>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</si>
  <si>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</si>
  <si>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</si>
  <si>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</si>
  <si>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</si>
  <si>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</si>
  <si>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</si>
  <si>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</si>
  <si>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</si>
  <si>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</si>
  <si>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</si>
  <si>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</si>
  <si>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</si>
  <si>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</si>
  <si>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</si>
  <si>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</si>
  <si>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</si>
  <si>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</si>
  <si>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</si>
  <si>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</si>
  <si>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</si>
  <si>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</si>
  <si>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</si>
  <si>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</si>
  <si>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</si>
  <si>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</si>
  <si>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</si>
  <si>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</si>
  <si>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</si>
  <si>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</si>
  <si>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</si>
  <si>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</si>
  <si>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</si>
  <si>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</si>
  <si>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</si>
  <si>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</si>
  <si>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</si>
  <si>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</si>
  <si>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</si>
  <si>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</si>
  <si>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</si>
  <si>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</si>
  <si>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</si>
  <si>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</si>
  <si>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</si>
  <si>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</si>
  <si>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</si>
  <si>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</si>
  <si>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</si>
  <si>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</si>
  <si>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</si>
  <si>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</si>
  <si>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</si>
  <si>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</si>
  <si>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</si>
  <si>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</si>
  <si>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</si>
  <si>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</si>
  <si>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</si>
  <si>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</si>
  <si>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</si>
  <si>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</si>
  <si>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</si>
  <si>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</si>
  <si>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</si>
  <si>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</si>
  <si>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</si>
  <si>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</si>
  <si>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</si>
  <si>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</si>
  <si>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</si>
  <si>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</si>
  <si>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</si>
  <si>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</si>
  <si>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</si>
  <si>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</si>
  <si>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</si>
  <si>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</si>
  <si>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</si>
  <si>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</si>
  <si>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</si>
  <si>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</si>
  <si>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</si>
  <si>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</si>
  <si>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</si>
  <si>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</si>
  <si>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</si>
  <si>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</si>
  <si>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</si>
  <si>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</si>
  <si>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</si>
  <si>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</si>
  <si>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</si>
  <si>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</si>
  <si>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</si>
  <si>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</si>
  <si>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</si>
  <si>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</si>
  <si>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</si>
  <si>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</si>
  <si>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</si>
  <si>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</si>
  <si>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</si>
  <si>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</si>
  <si>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</si>
  <si>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</si>
  <si>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</si>
  <si>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</si>
  <si>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</si>
  <si>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</si>
  <si>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</si>
  <si>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</si>
  <si>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</si>
  <si>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</si>
  <si>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</si>
  <si>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</si>
  <si>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</si>
  <si>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</si>
  <si>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</si>
  <si>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</si>
  <si>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</si>
  <si>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</si>
  <si>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</si>
  <si>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</si>
  <si>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</si>
  <si>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</si>
  <si>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</si>
  <si>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</si>
  <si>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</si>
  <si>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</si>
  <si>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</si>
  <si>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</si>
  <si>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</si>
  <si>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</si>
  <si>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</si>
  <si>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</si>
  <si>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</si>
  <si>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</si>
  <si>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</si>
  <si>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</si>
  <si>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</si>
  <si>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</si>
  <si>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</si>
  <si>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</si>
  <si>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</si>
  <si>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</si>
  <si>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</si>
  <si>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</si>
  <si>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</si>
  <si>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</si>
  <si>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</si>
  <si>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</si>
  <si>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</si>
  <si>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</si>
  <si>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</si>
  <si>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</si>
  <si>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</si>
  <si>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</si>
  <si>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</si>
  <si>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</si>
  <si>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</si>
  <si>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</si>
  <si>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</si>
  <si>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</si>
  <si>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</si>
  <si>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</si>
  <si>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</si>
  <si>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</si>
  <si>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</si>
  <si>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</si>
  <si>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</si>
  <si>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</si>
  <si>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</si>
  <si>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</si>
  <si>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</si>
  <si>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</si>
  <si>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</si>
  <si>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</si>
  <si>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</si>
  <si>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</si>
  <si>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</si>
  <si>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</si>
  <si>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</si>
  <si>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</si>
  <si>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</si>
  <si>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</si>
  <si>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</si>
  <si>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</si>
  <si>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</si>
  <si>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</si>
  <si>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</si>
  <si>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</si>
  <si>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</si>
  <si>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</si>
  <si>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</si>
  <si>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</si>
  <si>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</si>
  <si>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</si>
  <si>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</si>
  <si>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</si>
  <si>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</si>
  <si>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</si>
  <si>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</si>
  <si>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</si>
  <si>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</si>
  <si>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</si>
  <si>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</si>
  <si>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</si>
  <si>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</si>
  <si>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</si>
  <si>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</si>
  <si>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</si>
  <si>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</si>
  <si>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</si>
  <si>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</si>
  <si>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</si>
  <si>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</si>
  <si>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</si>
  <si>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</si>
  <si>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</si>
  <si>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</si>
  <si>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</si>
  <si>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</si>
  <si>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</si>
  <si>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</si>
  <si>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</si>
  <si>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</si>
  <si>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</si>
  <si>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</si>
  <si>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</si>
  <si>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</si>
  <si>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</si>
  <si>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</si>
  <si>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</si>
  <si>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</si>
  <si>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</si>
  <si>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</si>
  <si>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</si>
  <si>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</si>
  <si>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</si>
  <si>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</si>
  <si>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</si>
  <si>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</si>
  <si>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</si>
  <si>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</si>
  <si>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</si>
  <si>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</si>
  <si>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</si>
  <si>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</si>
  <si>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</si>
  <si>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</si>
  <si>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</si>
  <si>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</si>
  <si>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</si>
  <si>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</si>
  <si>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</si>
  <si>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</si>
  <si>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</si>
  <si>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</si>
  <si>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</si>
  <si>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</si>
  <si>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</si>
  <si>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</si>
  <si>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</si>
  <si>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</si>
  <si>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</si>
  <si>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</si>
  <si>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</si>
  <si>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</si>
  <si>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</si>
  <si>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</si>
  <si>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</si>
  <si>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</si>
  <si>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</si>
  <si>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</si>
  <si>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</si>
  <si>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</si>
  <si>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</si>
  <si>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</si>
  <si>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</si>
  <si>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</si>
  <si>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</si>
  <si>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</si>
  <si>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</si>
  <si>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</si>
  <si>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</si>
  <si>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</si>
  <si>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</si>
  <si>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</si>
  <si>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</si>
  <si>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</si>
  <si>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</si>
  <si>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</si>
  <si>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</si>
  <si>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</si>
  <si>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</si>
  <si>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</si>
  <si>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</si>
  <si>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</si>
  <si>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</si>
  <si>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</si>
  <si>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</si>
  <si>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</si>
  <si>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</si>
  <si>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</si>
  <si>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</si>
  <si>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</si>
  <si>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</si>
  <si>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</si>
  <si>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</si>
  <si>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</si>
  <si>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</si>
  <si>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</si>
  <si>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</si>
  <si>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</si>
  <si>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</si>
  <si>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</si>
  <si>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</si>
  <si>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</si>
  <si>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</si>
  <si>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</si>
  <si>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</si>
  <si>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</si>
  <si>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</si>
  <si>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</si>
  <si>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</si>
  <si>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</si>
  <si>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</si>
  <si>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</si>
  <si>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</si>
  <si>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</si>
  <si>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</si>
  <si>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</si>
  <si>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</si>
  <si>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</si>
  <si>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</si>
  <si>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</si>
  <si>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</si>
  <si>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</si>
  <si>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</si>
  <si>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</si>
  <si>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</si>
  <si>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</si>
  <si>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</si>
  <si>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</si>
  <si>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</si>
  <si>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</si>
  <si>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</si>
  <si>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</si>
  <si>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</si>
  <si>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</si>
  <si>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</si>
  <si>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</si>
  <si>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</si>
  <si>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</si>
  <si>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</si>
  <si>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</si>
  <si>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</si>
  <si>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</si>
  <si>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</si>
  <si>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</si>
  <si>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</si>
  <si>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</si>
  <si>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</si>
  <si>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</si>
  <si>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</si>
  <si>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</si>
  <si>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</si>
  <si>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</si>
  <si>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</si>
  <si>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</si>
  <si>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</si>
  <si>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</si>
  <si>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</si>
  <si>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</si>
  <si>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</si>
  <si>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</si>
  <si>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</si>
  <si>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</si>
  <si>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</si>
  <si>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</si>
  <si>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</si>
  <si>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</si>
  <si>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</si>
  <si>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</si>
  <si>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</si>
  <si>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</si>
  <si>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</si>
  <si>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</si>
  <si>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</si>
  <si>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</si>
  <si>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</si>
  <si>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</si>
  <si>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</si>
  <si>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</si>
  <si>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</si>
  <si>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</si>
  <si>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</si>
  <si>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</si>
  <si>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</si>
  <si>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</si>
  <si>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</si>
  <si>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</si>
  <si>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</si>
  <si>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</si>
  <si>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</si>
  <si>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</si>
  <si>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</si>
  <si>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</si>
  <si>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</si>
  <si>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</si>
  <si>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</si>
  <si>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</si>
  <si>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</si>
  <si>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</si>
  <si>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</si>
  <si>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</si>
  <si>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</si>
  <si>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</si>
  <si>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</si>
  <si>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</si>
  <si>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</si>
  <si>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</si>
  <si>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</si>
  <si>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</si>
  <si>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</si>
  <si>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</si>
  <si>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</si>
  <si>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</si>
  <si>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</si>
  <si>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</si>
  <si>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</si>
  <si>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</si>
  <si>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</si>
  <si>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</si>
  <si>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</si>
  <si>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</si>
  <si>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</si>
  <si>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</si>
  <si>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</si>
  <si>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</si>
  <si>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</si>
  <si>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</si>
  <si>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</si>
  <si>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</si>
  <si>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</si>
  <si>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</si>
  <si>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</si>
  <si>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</si>
  <si>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</si>
  <si>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</si>
  <si>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</si>
  <si>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</si>
  <si>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</si>
  <si>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</si>
  <si>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</si>
  <si>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</si>
  <si>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</si>
  <si>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</si>
  <si>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</si>
  <si>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</si>
  <si>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</si>
  <si>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</si>
  <si>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</si>
  <si>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</si>
  <si>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</si>
  <si>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</si>
  <si>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</si>
  <si>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</si>
  <si>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</si>
  <si>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</si>
  <si>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</si>
  <si>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</si>
  <si>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</si>
  <si>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</si>
  <si>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</si>
  <si>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</si>
  <si>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</si>
  <si>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</si>
  <si>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</si>
  <si>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</si>
  <si>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</si>
  <si>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</si>
  <si>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</si>
  <si>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</si>
  <si>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</si>
  <si>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</si>
  <si>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</si>
  <si>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</si>
  <si>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</si>
  <si>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</si>
  <si>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</si>
  <si>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</si>
  <si>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</si>
  <si>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</si>
  <si>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</si>
  <si>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</si>
  <si>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</si>
  <si>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</si>
  <si>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</si>
  <si>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</si>
  <si>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</si>
  <si>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</si>
  <si>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</si>
  <si>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</si>
  <si>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</si>
  <si>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</si>
  <si>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</si>
  <si>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</si>
  <si>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</si>
  <si>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</si>
  <si>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</si>
  <si>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</si>
  <si>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</si>
  <si>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</si>
  <si>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</si>
  <si>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</si>
  <si>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</si>
  <si>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</si>
  <si>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</si>
  <si>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</si>
  <si>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</si>
  <si>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</si>
  <si>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</si>
  <si>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</si>
  <si>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</si>
  <si>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</si>
  <si>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</si>
  <si>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</si>
  <si>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</si>
  <si>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</si>
  <si>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</si>
  <si>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</si>
  <si>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</si>
  <si>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</si>
  <si>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</si>
  <si>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</si>
  <si>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</si>
  <si>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</si>
  <si>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</si>
  <si>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</si>
  <si>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</si>
  <si>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</si>
  <si>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</si>
  <si>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</si>
  <si>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</si>
  <si>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</si>
  <si>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</si>
  <si>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</si>
  <si>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</si>
  <si>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</si>
  <si>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</si>
  <si>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</si>
  <si>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</si>
  <si>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</si>
  <si>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</si>
  <si>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</si>
  <si>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</si>
  <si>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</si>
  <si>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</si>
  <si>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</si>
  <si>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</si>
  <si>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</si>
  <si>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</si>
  <si>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</si>
  <si>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</si>
  <si>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</si>
  <si>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</si>
  <si>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</si>
  <si>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</si>
  <si>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</si>
  <si>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</si>
  <si>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</si>
  <si>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</si>
  <si>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</si>
  <si>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</si>
  <si>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</si>
  <si>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</si>
  <si>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</si>
  <si>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</si>
  <si>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</si>
  <si>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</si>
  <si>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</si>
  <si>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</si>
  <si>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</si>
  <si>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</si>
  <si>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</si>
  <si>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</si>
  <si>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</si>
  <si>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</si>
  <si>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</si>
  <si>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</si>
  <si>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</si>
  <si>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</si>
  <si>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</si>
  <si>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</si>
  <si>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</si>
  <si>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</si>
  <si>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</si>
  <si>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</si>
  <si>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</si>
  <si>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</si>
  <si>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</si>
  <si>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</si>
  <si>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</si>
  <si>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</si>
  <si>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</si>
  <si>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</si>
  <si>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</si>
  <si>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</si>
  <si>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</si>
  <si>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</si>
  <si>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</si>
  <si>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</si>
  <si>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</si>
  <si>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</si>
  <si>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</si>
  <si>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</si>
  <si>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</si>
  <si>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</si>
  <si>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</si>
  <si>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</si>
  <si>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</si>
  <si>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</si>
  <si>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</si>
  <si>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</si>
  <si>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</si>
  <si>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</si>
  <si>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</si>
  <si>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</si>
  <si>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</si>
  <si>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</si>
  <si>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</si>
  <si>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</si>
  <si>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</si>
  <si>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</si>
  <si>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</si>
  <si>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</si>
  <si>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</si>
  <si>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</si>
  <si>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</si>
  <si>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</si>
  <si>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</si>
  <si>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</si>
  <si>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</si>
  <si>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</si>
  <si>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</si>
  <si>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</si>
  <si>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</si>
  <si>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</si>
  <si>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</si>
  <si>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</si>
  <si>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</si>
  <si>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</si>
  <si>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</si>
  <si>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</si>
  <si>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</si>
  <si>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</si>
  <si>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</si>
  <si>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</si>
  <si>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</si>
  <si>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</si>
  <si>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</si>
  <si>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</si>
  <si>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</si>
  <si>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</si>
  <si>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</si>
  <si>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</si>
  <si>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</si>
  <si>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</si>
  <si>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</si>
  <si>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</si>
  <si>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</si>
  <si>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</si>
  <si>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</si>
  <si>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</si>
  <si>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</si>
  <si>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</si>
  <si>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</si>
  <si>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</si>
  <si>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</si>
  <si>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</si>
  <si>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</si>
  <si>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</si>
  <si>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</si>
  <si>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</si>
  <si>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</si>
  <si>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</si>
  <si>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</si>
  <si>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</si>
  <si>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</si>
  <si>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</si>
  <si>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</si>
  <si>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</si>
  <si>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</si>
  <si>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</si>
  <si>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</si>
  <si>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</si>
  <si>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</si>
  <si>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</si>
  <si>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</si>
  <si>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</si>
  <si>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</si>
  <si>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</si>
  <si>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</si>
  <si>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</si>
  <si>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</si>
  <si>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</si>
  <si>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</si>
  <si>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</si>
  <si>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</si>
  <si>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</si>
  <si>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</si>
  <si>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</si>
  <si>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</si>
  <si>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</si>
  <si>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</si>
  <si>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</si>
  <si>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</si>
  <si>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</si>
  <si>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</si>
  <si>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</si>
  <si>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</si>
  <si>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</si>
  <si>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</si>
  <si>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</si>
  <si>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</si>
  <si>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</si>
  <si>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</si>
  <si>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</si>
  <si>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</si>
  <si>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</si>
  <si>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</si>
  <si>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</si>
  <si>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</si>
  <si>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</si>
  <si>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</si>
  <si>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</si>
  <si>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</si>
  <si>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</si>
  <si>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</si>
  <si>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</si>
  <si>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</si>
  <si>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</si>
  <si>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</si>
  <si>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</si>
  <si>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</si>
  <si>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</si>
  <si>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</si>
  <si>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</si>
  <si>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</si>
  <si>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</si>
  <si>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</si>
  <si>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</si>
  <si>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</si>
  <si>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</si>
  <si>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</si>
  <si>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</si>
  <si>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</si>
  <si>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</si>
  <si>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</si>
  <si>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</si>
  <si>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</si>
  <si>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</si>
  <si>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</si>
  <si>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</si>
  <si>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</si>
  <si>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</si>
  <si>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</si>
  <si>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</si>
  <si>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</si>
  <si>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</si>
  <si>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</si>
  <si>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</si>
  <si>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</si>
  <si>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</si>
  <si>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</si>
  <si>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</si>
  <si>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</si>
  <si>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</si>
  <si>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</si>
  <si>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</si>
  <si>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</si>
  <si>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</si>
  <si>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</si>
  <si>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</si>
  <si>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</si>
  <si>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</si>
  <si>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</si>
  <si>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</si>
  <si>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</si>
  <si>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</si>
  <si>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</si>
  <si>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</si>
  <si>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</si>
  <si>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</si>
  <si>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</si>
  <si>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</si>
  <si>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</si>
  <si>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</si>
  <si>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</si>
  <si>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</si>
  <si>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</si>
  <si>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</si>
  <si>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</si>
  <si>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</si>
  <si>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</si>
  <si>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</si>
  <si>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</si>
  <si>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</si>
  <si>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</si>
  <si>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</si>
  <si>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</si>
  <si>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</si>
  <si>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</si>
  <si>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</si>
  <si>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</si>
  <si>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</si>
  <si>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</si>
  <si>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</si>
  <si>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</si>
  <si>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</si>
  <si>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</si>
  <si>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</si>
  <si>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</si>
  <si>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</si>
  <si>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</si>
  <si>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</si>
  <si>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</si>
  <si>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</si>
  <si>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</si>
  <si>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</si>
  <si>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</si>
  <si>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</si>
  <si>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</si>
  <si>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</si>
  <si>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</si>
  <si>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</si>
  <si>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</si>
  <si>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</si>
  <si>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</si>
  <si>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</si>
  <si>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</si>
  <si>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</si>
  <si>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</si>
  <si>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</si>
  <si>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</si>
  <si>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</si>
  <si>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</si>
  <si>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</si>
  <si>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</si>
  <si>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</si>
  <si>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</si>
  <si>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</si>
  <si>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</si>
  <si>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</si>
  <si>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</si>
  <si>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</si>
  <si>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</si>
  <si>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</si>
  <si>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</si>
  <si>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</si>
  <si>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</si>
  <si>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</si>
  <si>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</si>
  <si>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</si>
  <si>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</si>
  <si>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</si>
  <si>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</si>
  <si>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</si>
  <si>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</si>
  <si>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</si>
  <si>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</si>
  <si>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</si>
  <si>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</si>
  <si>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</si>
  <si>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</si>
  <si>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</si>
  <si>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</si>
  <si>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</si>
  <si>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</si>
  <si>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</si>
  <si>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</si>
  <si>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</si>
  <si>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</si>
  <si>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</si>
  <si>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</si>
  <si>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</si>
  <si>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</si>
  <si>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</si>
  <si>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</si>
  <si>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</si>
  <si>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</si>
  <si>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</si>
  <si>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</si>
  <si>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</si>
  <si>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</si>
  <si>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</si>
  <si>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</si>
  <si>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</si>
  <si>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</si>
  <si>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</si>
  <si>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</si>
  <si>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</si>
  <si>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</si>
  <si>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</si>
  <si>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</si>
  <si>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</si>
  <si>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</si>
  <si>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</si>
  <si>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</si>
  <si>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</si>
  <si>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</si>
  <si>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</si>
  <si>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</si>
  <si>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</si>
  <si>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</si>
  <si>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</si>
  <si>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</si>
  <si>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</si>
  <si>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</si>
  <si>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</si>
  <si>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</si>
  <si>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</si>
  <si>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</si>
  <si>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</si>
  <si>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</si>
  <si>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</si>
  <si>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</si>
  <si>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</si>
  <si>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</si>
  <si>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</si>
  <si>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</si>
  <si>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</si>
  <si>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</si>
  <si>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</si>
  <si>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</si>
  <si>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</si>
  <si>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</si>
  <si>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</si>
  <si>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</si>
  <si>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</si>
  <si>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</si>
  <si>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</si>
  <si>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</si>
  <si>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</si>
  <si>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</si>
  <si>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</si>
  <si>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</si>
  <si>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</si>
  <si>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</si>
  <si>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</si>
  <si>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</si>
  <si>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</si>
  <si>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</si>
  <si>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</si>
  <si>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</si>
  <si>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</si>
  <si>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</si>
  <si>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</si>
  <si>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</si>
  <si>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</si>
  <si>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</si>
  <si>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</si>
  <si>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</si>
  <si>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</si>
  <si>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</si>
  <si>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</si>
  <si>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</si>
  <si>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</si>
  <si>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</si>
  <si>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</si>
  <si>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</si>
  <si>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</si>
  <si>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</si>
  <si>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</si>
  <si>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</si>
  <si>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</si>
  <si>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</si>
  <si>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</si>
  <si>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</si>
  <si>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</si>
  <si>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</si>
  <si>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</si>
  <si>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</si>
  <si>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</si>
  <si>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</si>
  <si>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</si>
  <si>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</si>
  <si>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</si>
  <si>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</si>
  <si>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</si>
  <si>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</si>
  <si>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</si>
  <si>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</si>
  <si>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</si>
  <si>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</si>
  <si>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</si>
  <si>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</si>
  <si>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</si>
  <si>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</si>
  <si>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</si>
  <si>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</si>
  <si>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</si>
  <si>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</si>
  <si>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</si>
  <si>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</si>
  <si>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</si>
  <si>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</si>
  <si>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</si>
  <si>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</si>
  <si>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</si>
  <si>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</si>
  <si>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</si>
  <si>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</si>
  <si>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</si>
  <si>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</si>
  <si>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</si>
  <si>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</si>
  <si>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</si>
  <si>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</si>
  <si>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</si>
  <si>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</si>
  <si>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</si>
  <si>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</si>
  <si>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</si>
  <si>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</si>
  <si>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</si>
  <si>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</si>
  <si>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</si>
  <si>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</si>
  <si>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</si>
  <si>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</si>
  <si>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</si>
  <si>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</si>
  <si>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</si>
  <si>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</si>
  <si>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</si>
  <si>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</si>
  <si>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</si>
  <si>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</si>
  <si>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</si>
  <si>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</si>
  <si>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</si>
  <si>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</si>
  <si>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</si>
  <si>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</si>
  <si>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</si>
  <si>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</si>
  <si>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</si>
  <si>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</si>
  <si>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</si>
  <si>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</si>
  <si>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</si>
  <si>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</si>
  <si>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</si>
  <si>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</si>
  <si>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</si>
  <si>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</si>
  <si>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</si>
  <si>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</si>
  <si>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</si>
  <si>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</si>
  <si>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</si>
  <si>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</si>
  <si>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</si>
  <si>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</si>
  <si>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</si>
  <si>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</si>
  <si>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</si>
  <si>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</si>
  <si>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</si>
  <si>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</si>
  <si>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</si>
  <si>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</si>
  <si>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</si>
  <si>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</si>
  <si>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</si>
  <si>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</si>
  <si>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</si>
  <si>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</si>
  <si>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</si>
  <si>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</si>
  <si>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</si>
  <si>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</si>
  <si>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</si>
  <si>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</si>
  <si>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</si>
  <si>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</si>
  <si>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</si>
  <si>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</si>
  <si>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</si>
  <si>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</si>
  <si>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</si>
  <si>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</si>
  <si>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</si>
  <si>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</si>
  <si>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</si>
  <si>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</si>
  <si>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</si>
  <si>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</si>
  <si>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</si>
  <si>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</si>
  <si>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</si>
  <si>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</si>
  <si>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</si>
  <si>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</si>
  <si>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</si>
  <si>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</si>
  <si>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</si>
  <si>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</si>
  <si>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</si>
  <si>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</si>
  <si>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</si>
  <si>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</si>
  <si>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</si>
  <si>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</si>
  <si>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</si>
  <si>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</si>
  <si>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</si>
  <si>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</si>
  <si>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</si>
  <si>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</si>
  <si>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</si>
  <si>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</si>
  <si>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</si>
  <si>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</si>
  <si>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</si>
  <si>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</si>
  <si>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</si>
  <si>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</si>
  <si>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</si>
  <si>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</si>
  <si>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</si>
  <si>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</si>
  <si>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</si>
  <si>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</si>
  <si>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</si>
  <si>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</si>
  <si>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</si>
  <si>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</si>
  <si>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</si>
  <si>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</si>
  <si>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</si>
  <si>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</si>
  <si>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</si>
  <si>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</si>
  <si>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</si>
  <si>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</si>
  <si>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</si>
  <si>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</si>
  <si>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</si>
  <si>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</si>
  <si>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</si>
  <si>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</si>
  <si>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</si>
  <si>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</si>
  <si>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</si>
  <si>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</si>
  <si>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</si>
  <si>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</si>
  <si>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</si>
  <si>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</si>
  <si>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</si>
  <si>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</si>
  <si>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</si>
  <si>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</si>
  <si>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</si>
  <si>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</si>
  <si>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</si>
  <si>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</si>
  <si>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</si>
  <si>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</si>
  <si>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</si>
  <si>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</si>
  <si>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</si>
  <si>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</si>
  <si>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</si>
  <si>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</si>
  <si>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</si>
  <si>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</si>
  <si>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</si>
  <si>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</si>
  <si>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</si>
  <si>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</si>
  <si>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</si>
  <si>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</si>
  <si>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</si>
  <si>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</si>
  <si>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</si>
  <si>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</si>
  <si>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</si>
  <si>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</si>
  <si>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</si>
  <si>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</si>
  <si>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</si>
  <si>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</si>
  <si>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</si>
  <si>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</si>
  <si>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</si>
  <si>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</si>
  <si>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</si>
  <si>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</si>
  <si>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</si>
  <si>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</si>
  <si>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</si>
  <si>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</si>
  <si>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</si>
  <si>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</si>
  <si>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</si>
  <si>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</si>
  <si>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</si>
  <si>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</si>
  <si>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</si>
  <si>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</si>
  <si>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</si>
  <si>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</si>
  <si>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</si>
  <si>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</si>
  <si>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</si>
  <si>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</si>
  <si>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</si>
  <si>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</si>
  <si>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</si>
  <si>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</si>
  <si>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</si>
  <si>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</si>
  <si>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</si>
  <si>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</si>
  <si>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</si>
  <si>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</si>
  <si>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</si>
  <si>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</si>
  <si>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</si>
  <si>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</si>
  <si>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</si>
  <si>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</si>
  <si>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</si>
  <si>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</si>
  <si>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</si>
  <si>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</si>
  <si>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</si>
  <si>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</si>
  <si>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</si>
  <si>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</si>
  <si>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</si>
  <si>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</si>
  <si>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</si>
  <si>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</si>
  <si>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</si>
  <si>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</si>
  <si>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</si>
  <si>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</si>
  <si>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</si>
  <si>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</si>
  <si>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</si>
  <si>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</si>
  <si>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</si>
  <si>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</si>
  <si>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</si>
  <si>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</si>
  <si>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</si>
  <si>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</si>
  <si>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</si>
  <si>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</si>
  <si>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</si>
  <si>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</si>
  <si>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</si>
  <si>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</si>
  <si>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</si>
  <si>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</si>
  <si>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</si>
  <si>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</si>
  <si>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</si>
  <si>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</si>
  <si>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</si>
  <si>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</si>
  <si>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</si>
  <si>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</si>
  <si>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</si>
  <si>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</si>
  <si>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</si>
  <si>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</si>
  <si>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</si>
  <si>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</si>
  <si>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</si>
  <si>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</si>
  <si>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</si>
  <si>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</si>
  <si>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</si>
  <si>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</si>
  <si>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</si>
  <si>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</si>
  <si>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</si>
  <si>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</si>
  <si>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</si>
  <si>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</si>
  <si>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</si>
  <si>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</si>
  <si>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</si>
  <si>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</si>
  <si>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</si>
  <si>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</si>
  <si>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</si>
  <si>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</si>
  <si>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</si>
  <si>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</si>
  <si>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</si>
  <si>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</si>
  <si>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</si>
  <si>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</si>
  <si>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</si>
  <si>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</si>
  <si>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</si>
  <si>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</si>
  <si>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</si>
  <si>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</si>
  <si>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</si>
  <si>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</si>
  <si>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</si>
  <si>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</si>
  <si>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</si>
  <si>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</si>
  <si>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</si>
  <si>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</si>
  <si>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</si>
  <si>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</si>
  <si>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</si>
  <si>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</si>
  <si>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</si>
  <si>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</si>
  <si>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</si>
  <si>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</si>
  <si>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</si>
  <si>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</si>
  <si>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</si>
  <si>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</si>
  <si>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</si>
  <si>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</si>
  <si>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</si>
  <si>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</si>
  <si>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</si>
  <si>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</si>
  <si>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</si>
  <si>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</si>
  <si>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</si>
  <si>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</si>
  <si>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</si>
  <si>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</si>
  <si>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</si>
  <si>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</si>
  <si>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</si>
  <si>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</si>
  <si>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</si>
  <si>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</si>
  <si>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</si>
  <si>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</si>
  <si>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</si>
  <si>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</si>
  <si>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</si>
  <si>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</si>
  <si>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</si>
  <si>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</si>
  <si>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</si>
  <si>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</si>
  <si>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</si>
  <si>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</si>
  <si>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</si>
  <si>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</si>
  <si>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</si>
  <si>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</si>
  <si>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</si>
  <si>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</si>
  <si>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</si>
  <si>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</si>
  <si>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</si>
  <si>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</si>
  <si>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</si>
  <si>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</si>
  <si>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</si>
  <si>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</si>
  <si>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</si>
  <si>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</si>
  <si>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</si>
  <si>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</si>
  <si>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</si>
  <si>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</si>
  <si>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</si>
  <si>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</si>
  <si>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</si>
  <si>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</si>
  <si>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</si>
  <si>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</si>
  <si>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</si>
  <si>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</si>
  <si>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</si>
  <si>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</si>
  <si>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</si>
  <si>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</si>
  <si>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</si>
  <si>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</si>
  <si>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</si>
  <si>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</si>
  <si>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</si>
  <si>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</si>
  <si>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</si>
  <si>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</si>
  <si>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</si>
  <si>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</si>
  <si>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</si>
  <si>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</si>
  <si>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</si>
  <si>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</si>
  <si>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</si>
  <si>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</si>
  <si>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</si>
  <si>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</si>
  <si>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</si>
  <si>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</si>
  <si>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</si>
  <si>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</si>
  <si>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</si>
  <si>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</si>
  <si>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</si>
  <si>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</si>
  <si>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</si>
  <si>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</si>
  <si>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</si>
  <si>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</si>
  <si>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</si>
  <si>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</si>
  <si>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</si>
  <si>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</si>
  <si>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</si>
  <si>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</si>
  <si>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</si>
  <si>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</si>
  <si>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</si>
  <si>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</si>
  <si>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</si>
  <si>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</si>
  <si>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</si>
  <si>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</si>
  <si>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</si>
  <si>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</si>
  <si>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</si>
  <si>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</si>
  <si>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</si>
  <si>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</si>
  <si>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</si>
  <si>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</si>
  <si>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</si>
  <si>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</si>
  <si>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</si>
  <si>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</si>
  <si>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</si>
  <si>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</si>
  <si>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</si>
  <si>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</si>
  <si>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</si>
  <si>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</si>
  <si>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</si>
  <si>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</si>
  <si>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</si>
  <si>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</si>
  <si>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</si>
  <si>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</si>
  <si>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</si>
  <si>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</si>
  <si>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</si>
  <si>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</si>
  <si>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</si>
  <si>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</si>
  <si>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</si>
  <si>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</si>
  <si>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</si>
  <si>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</si>
  <si>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</si>
  <si>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</si>
  <si>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</si>
  <si>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</si>
  <si>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</si>
  <si>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</si>
  <si>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</si>
  <si>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</si>
  <si>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</si>
  <si>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</si>
  <si>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</si>
  <si>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</si>
  <si>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</si>
  <si>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</si>
  <si>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</si>
  <si>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</si>
  <si>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</si>
  <si>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</si>
  <si>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</si>
  <si>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</si>
  <si>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</si>
  <si>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</si>
  <si>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</si>
  <si>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</si>
  <si>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</si>
  <si>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</si>
  <si>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</si>
  <si>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</si>
  <si>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</si>
  <si>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</si>
  <si>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</si>
  <si>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</si>
  <si>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</si>
  <si>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</si>
  <si>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</si>
  <si>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</si>
  <si>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</si>
  <si>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</si>
  <si>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</si>
  <si>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</si>
  <si>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</si>
  <si>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</si>
  <si>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</si>
  <si>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</si>
  <si>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</si>
  <si>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</si>
  <si>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</si>
  <si>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</si>
  <si>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</si>
  <si>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</si>
  <si>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</si>
  <si>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</si>
  <si>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</si>
  <si>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</si>
  <si>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</si>
  <si>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</si>
  <si>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</si>
  <si>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</si>
  <si>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</si>
  <si>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</si>
  <si>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</si>
  <si>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</si>
  <si>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</si>
  <si>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</si>
  <si>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</si>
  <si>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</si>
  <si>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</si>
  <si>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</si>
  <si>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</si>
  <si>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</si>
  <si>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</si>
  <si>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</si>
  <si>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</si>
  <si>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</si>
  <si>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</si>
  <si>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</si>
  <si>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</si>
  <si>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</si>
  <si>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</si>
  <si>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</si>
  <si>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</si>
  <si>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</si>
  <si>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</si>
  <si>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</si>
  <si>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</si>
  <si>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</si>
  <si>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</si>
  <si>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</si>
  <si>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</si>
  <si>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</si>
  <si>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</si>
  <si>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</si>
  <si>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</si>
  <si>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</si>
  <si>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</si>
  <si>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</si>
  <si>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</si>
  <si>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</si>
  <si>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</si>
  <si>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</si>
  <si>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</si>
  <si>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</si>
  <si>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</si>
  <si>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</si>
  <si>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</si>
  <si>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</si>
  <si>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</si>
  <si>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</si>
  <si>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</si>
  <si>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</si>
  <si>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</si>
  <si>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</si>
  <si>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</si>
  <si>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</si>
  <si>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</si>
  <si>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</si>
  <si>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</si>
  <si>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</si>
  <si>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</si>
  <si>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</si>
  <si>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</si>
  <si>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</si>
  <si>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</si>
  <si>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</si>
  <si>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</si>
  <si>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</si>
  <si>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</si>
  <si>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</si>
  <si>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</si>
  <si>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</si>
  <si>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</si>
  <si>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</si>
  <si>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</si>
  <si>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</si>
  <si>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</si>
  <si>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</si>
  <si>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</si>
  <si>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</si>
  <si>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</si>
  <si>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</si>
  <si>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</si>
  <si>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</si>
  <si>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</si>
  <si>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</si>
  <si>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</si>
  <si>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</si>
  <si>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</si>
  <si>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</si>
  <si>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</si>
  <si>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</si>
  <si>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</si>
  <si>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</si>
  <si>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</si>
  <si>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</si>
  <si>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</si>
  <si>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</si>
  <si>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</si>
  <si>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</si>
  <si>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</si>
  <si>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</si>
  <si>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</si>
  <si>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</si>
  <si>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</si>
  <si>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</si>
  <si>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</si>
  <si>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</si>
  <si>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</si>
  <si>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</si>
  <si>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</si>
  <si>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</si>
  <si>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</si>
  <si>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</si>
  <si>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</si>
  <si>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</si>
  <si>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</si>
  <si>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</si>
  <si>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</si>
  <si>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</si>
  <si>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</si>
  <si>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</si>
  <si>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</si>
  <si>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</si>
  <si>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</si>
  <si>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</si>
  <si>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</si>
  <si>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</si>
  <si>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</si>
  <si>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</si>
  <si>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</si>
  <si>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</si>
  <si>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</si>
  <si>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</si>
  <si>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</si>
  <si>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</si>
  <si>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</si>
  <si>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</si>
  <si>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</si>
  <si>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</si>
  <si>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</si>
  <si>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</si>
  <si>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</si>
  <si>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</si>
  <si>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</si>
  <si>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</si>
  <si>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</si>
  <si>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</si>
  <si>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</si>
  <si>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</si>
  <si>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</si>
  <si>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</si>
  <si>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</si>
  <si>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</si>
  <si>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</si>
  <si>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</si>
  <si>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</si>
  <si>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</si>
  <si>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</si>
  <si>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</si>
  <si>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</si>
  <si>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</si>
  <si>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</si>
  <si>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</si>
  <si>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</si>
  <si>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</si>
  <si>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</si>
  <si>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</si>
  <si>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</si>
  <si>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</si>
  <si>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</si>
  <si>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</si>
  <si>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</si>
  <si>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</si>
  <si>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</si>
  <si>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</si>
  <si>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</si>
  <si>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</si>
  <si>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</si>
  <si>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</si>
  <si>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</si>
  <si>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</si>
  <si>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</si>
  <si>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</si>
  <si>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</si>
  <si>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</si>
  <si>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</si>
  <si>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</si>
  <si>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</si>
  <si>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</si>
  <si>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</si>
  <si>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</si>
  <si>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</si>
  <si>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</si>
  <si>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</si>
  <si>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</si>
  <si>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</si>
  <si>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</si>
  <si>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</si>
  <si>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</si>
  <si>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</si>
  <si>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</si>
  <si>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</si>
  <si>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</si>
  <si>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</si>
  <si>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</si>
  <si>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</si>
  <si>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</si>
  <si>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</si>
  <si>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</si>
  <si>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</si>
  <si>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</si>
  <si>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</si>
  <si>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</si>
  <si>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</si>
  <si>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</si>
  <si>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</si>
  <si>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</si>
  <si>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</si>
  <si>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</si>
  <si>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</si>
  <si>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</si>
  <si>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</si>
  <si>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</si>
  <si>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</si>
  <si>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</si>
  <si>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</si>
  <si>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</si>
  <si>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</si>
  <si>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</si>
  <si>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</si>
  <si>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</si>
  <si>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</si>
  <si>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</si>
  <si>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</si>
  <si>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</si>
  <si>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</si>
  <si>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</si>
  <si>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</si>
  <si>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</si>
  <si>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</si>
  <si>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</si>
  <si>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</si>
  <si>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</si>
  <si>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</si>
  <si>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</si>
  <si>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</si>
  <si>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</si>
  <si>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</si>
  <si>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</si>
  <si>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</si>
  <si>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</si>
  <si>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</si>
  <si>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</si>
  <si>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</si>
  <si>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</si>
  <si>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</si>
  <si>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</si>
  <si>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</si>
  <si>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</si>
  <si>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</si>
  <si>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</si>
  <si>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</si>
  <si>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</si>
  <si>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</si>
  <si>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</si>
  <si>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</si>
  <si>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</si>
  <si>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</si>
  <si>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</si>
  <si>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</si>
  <si>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</si>
  <si>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</si>
  <si>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</si>
  <si>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</si>
  <si>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</si>
  <si>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</si>
  <si>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</si>
  <si>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</si>
  <si>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</si>
  <si>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</si>
  <si>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</si>
  <si>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</si>
  <si>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</si>
  <si>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</si>
  <si>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</si>
  <si>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</si>
  <si>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</si>
  <si>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</si>
  <si>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</si>
  <si>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</si>
  <si>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</si>
  <si>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</si>
  <si>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</si>
  <si>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</si>
  <si>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</si>
  <si>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</si>
  <si>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</si>
  <si>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</si>
  <si>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</si>
  <si>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</si>
  <si>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</si>
  <si>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</si>
  <si>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</si>
  <si>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</si>
  <si>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</si>
  <si>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</si>
  <si>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</si>
  <si>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</si>
  <si>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</si>
  <si>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</si>
  <si>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</si>
  <si>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</si>
  <si>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</si>
  <si>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</si>
  <si>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</si>
  <si>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</si>
  <si>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</si>
  <si>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</si>
  <si>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</si>
  <si>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</si>
  <si>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</si>
  <si>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</si>
  <si>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</si>
  <si>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</si>
  <si>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</si>
  <si>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</si>
  <si>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</si>
  <si>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</si>
  <si>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</si>
  <si>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</si>
  <si>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</si>
  <si>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</si>
  <si>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</si>
  <si>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</si>
  <si>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</si>
  <si>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</si>
  <si>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</si>
  <si>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</si>
  <si>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</si>
  <si>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</si>
  <si>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</si>
  <si>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</si>
  <si>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</si>
  <si>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</si>
  <si>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</si>
  <si>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</si>
  <si>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</si>
  <si>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</si>
  <si>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</si>
  <si>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</si>
  <si>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</si>
  <si>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</si>
  <si>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</si>
  <si>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</si>
  <si>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</si>
  <si>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</si>
  <si>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</si>
  <si>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</si>
  <si>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</si>
  <si>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</si>
  <si>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</si>
  <si>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</si>
  <si>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</si>
  <si>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</si>
  <si>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</si>
  <si>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</si>
  <si>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</si>
  <si>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</si>
  <si>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</si>
  <si>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</si>
  <si>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</si>
  <si>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</si>
  <si>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</si>
  <si>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</si>
  <si>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</si>
  <si>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</si>
  <si>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</si>
  <si>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</si>
  <si>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</si>
  <si>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</si>
  <si>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</si>
  <si>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</si>
  <si>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</si>
  <si>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</si>
  <si>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</si>
  <si>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</si>
  <si>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</si>
  <si>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</si>
  <si>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</si>
  <si>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</si>
  <si>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</si>
  <si>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</si>
  <si>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</si>
  <si>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</si>
  <si>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</si>
  <si>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</si>
  <si>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</si>
  <si>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</si>
  <si>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</si>
  <si>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</si>
  <si>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</si>
  <si>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</si>
  <si>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</si>
  <si>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</si>
  <si>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</si>
  <si>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</si>
  <si>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</si>
  <si>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</si>
  <si>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</si>
  <si>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</si>
  <si>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</si>
  <si>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</si>
  <si>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</si>
  <si>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</si>
  <si>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</si>
  <si>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</si>
  <si>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</si>
  <si>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</si>
  <si>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</si>
  <si>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</si>
  <si>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</si>
  <si>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</si>
  <si>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</si>
  <si>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</si>
  <si>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</si>
  <si>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</si>
  <si>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</si>
  <si>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</si>
  <si>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</si>
  <si>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</si>
  <si>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</si>
  <si>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</si>
  <si>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</si>
  <si>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</si>
  <si>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</si>
  <si>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</si>
  <si>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</si>
  <si>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</si>
  <si>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</si>
  <si>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</si>
  <si>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</si>
  <si>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</si>
  <si>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</si>
  <si>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</si>
  <si>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</si>
  <si>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</si>
  <si>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</si>
  <si>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</si>
  <si>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</si>
  <si>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</si>
  <si>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</si>
  <si>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</si>
  <si>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</si>
  <si>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</si>
  <si>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</si>
  <si>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</si>
  <si>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</si>
  <si>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</si>
  <si>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</si>
  <si>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</si>
  <si>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</si>
  <si>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</si>
  <si>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</si>
  <si>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</si>
  <si>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</si>
  <si>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</si>
  <si>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</si>
  <si>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</si>
  <si>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</si>
  <si>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</si>
  <si>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</si>
  <si>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</si>
  <si>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</si>
  <si>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</si>
  <si>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</si>
  <si>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</si>
  <si>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</si>
  <si>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</si>
  <si>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</si>
  <si>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</si>
  <si>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</si>
  <si>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</si>
  <si>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</si>
  <si>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</si>
  <si>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</si>
  <si>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</si>
  <si>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</si>
  <si>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</si>
  <si>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</si>
  <si>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</si>
  <si>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</si>
  <si>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</si>
  <si>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</si>
  <si>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</si>
  <si>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</si>
  <si>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</si>
  <si>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</si>
  <si>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</si>
  <si>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</si>
  <si>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</si>
  <si>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</si>
  <si>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</si>
  <si>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</si>
  <si>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</si>
  <si>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</si>
  <si>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</si>
  <si>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</si>
  <si>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</si>
  <si>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</si>
  <si>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</si>
  <si>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</si>
  <si>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</si>
  <si>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</si>
  <si>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</si>
  <si>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</si>
  <si>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</si>
  <si>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</si>
  <si>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</si>
  <si>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</si>
  <si>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</si>
  <si>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</si>
  <si>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</si>
  <si>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</si>
  <si>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</si>
  <si>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</si>
  <si>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</si>
  <si>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</si>
  <si>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</si>
  <si>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</si>
  <si>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</si>
  <si>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</si>
  <si>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</si>
  <si>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</si>
  <si>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</si>
  <si>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</si>
  <si>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</si>
  <si>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</si>
  <si>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</si>
  <si>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</si>
  <si>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</si>
  <si>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</si>
  <si>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</si>
  <si>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</si>
  <si>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</si>
  <si>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</si>
  <si>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</si>
  <si>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</si>
  <si>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</si>
  <si>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</si>
  <si>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</si>
  <si>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</si>
  <si>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</si>
  <si>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</si>
  <si>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</si>
  <si>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</si>
  <si>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</si>
  <si>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</si>
  <si>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</si>
  <si>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</si>
  <si>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</si>
  <si>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</si>
  <si>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</si>
  <si>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</si>
  <si>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</si>
  <si>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</si>
  <si>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</si>
  <si>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</si>
  <si>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</si>
  <si>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</si>
  <si>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</si>
  <si>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</si>
  <si>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</si>
  <si>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</si>
  <si>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</si>
  <si>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</si>
  <si>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</si>
  <si>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</si>
  <si>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</si>
  <si>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</si>
  <si>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</si>
  <si>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</si>
  <si>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</si>
  <si>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</si>
  <si>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</si>
  <si>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</si>
  <si>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</si>
  <si>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</si>
  <si>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</si>
  <si>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</si>
  <si>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</si>
  <si>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</si>
  <si>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</si>
  <si>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</si>
  <si>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</si>
  <si>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</si>
  <si>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</si>
  <si>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</si>
  <si>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</si>
  <si>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</si>
  <si>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</si>
  <si>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</si>
  <si>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</si>
  <si>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</si>
  <si>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</si>
  <si>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</si>
  <si>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</si>
  <si>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</si>
  <si>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</si>
  <si>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</si>
  <si>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</si>
  <si>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</si>
  <si>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</si>
  <si>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</si>
  <si>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</si>
  <si>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</si>
  <si>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</si>
  <si>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</si>
  <si>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</si>
  <si>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</si>
  <si>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</si>
  <si>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</si>
  <si>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</si>
  <si>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</si>
  <si>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</si>
  <si>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</si>
  <si>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</si>
  <si>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</si>
  <si>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</si>
  <si>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</si>
  <si>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</si>
  <si>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</si>
  <si>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</si>
  <si>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</si>
  <si>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</si>
  <si>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</si>
  <si>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</si>
  <si>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</si>
  <si>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</si>
  <si>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</si>
  <si>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</si>
  <si>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</si>
  <si>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</si>
  <si>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</si>
  <si>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</si>
  <si>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</si>
  <si>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</si>
  <si>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</si>
  <si>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</si>
  <si>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</si>
  <si>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</si>
  <si>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</si>
  <si>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</si>
  <si>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</si>
  <si>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</si>
  <si>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</si>
  <si>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</si>
  <si>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</si>
  <si>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</si>
  <si>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</si>
  <si>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</si>
  <si>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</si>
  <si>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</si>
  <si>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</si>
  <si>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</si>
  <si>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</si>
  <si>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</si>
  <si>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</si>
  <si>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</si>
  <si>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</si>
  <si>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</si>
  <si>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</si>
  <si>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</si>
  <si>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</si>
  <si>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</si>
  <si>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</si>
  <si>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</si>
  <si>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</si>
  <si>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</si>
  <si>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</si>
  <si>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</si>
  <si>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</si>
  <si>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</si>
  <si>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</si>
  <si>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</si>
  <si>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</si>
  <si>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</si>
  <si>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</si>
  <si>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</si>
  <si>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</si>
  <si>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</si>
  <si>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</si>
  <si>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</si>
  <si>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</si>
  <si>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</si>
  <si>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</si>
  <si>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</si>
  <si>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</si>
  <si>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</si>
  <si>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</si>
  <si>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</si>
  <si>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</si>
  <si>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</si>
  <si>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</si>
  <si>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</si>
  <si>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</si>
  <si>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</si>
  <si>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</si>
  <si>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</si>
  <si>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</si>
  <si>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</si>
  <si>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</si>
  <si>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</si>
  <si>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</si>
  <si>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</si>
  <si>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</si>
  <si>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</si>
  <si>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</si>
  <si>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</si>
  <si>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</si>
  <si>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</si>
  <si>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</si>
  <si>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</si>
  <si>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</si>
  <si>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</si>
  <si>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</si>
  <si>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</si>
  <si>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</si>
  <si>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</si>
  <si>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</si>
  <si>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</si>
  <si>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</si>
  <si>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</si>
  <si>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</si>
  <si>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</si>
  <si>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</si>
  <si>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</si>
  <si>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</si>
  <si>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</si>
  <si>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</si>
  <si>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</si>
  <si>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</si>
  <si>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</si>
  <si>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</si>
  <si>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</si>
  <si>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</si>
  <si>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</si>
  <si>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</si>
  <si>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</si>
  <si>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</si>
  <si>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</si>
  <si>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</si>
  <si>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</si>
  <si>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</si>
  <si>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</si>
  <si>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</si>
  <si>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</si>
  <si>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</si>
  <si>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</si>
  <si>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</si>
  <si>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</si>
  <si>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</si>
  <si>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</si>
  <si>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</si>
  <si>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</si>
  <si>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</si>
  <si>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</si>
  <si>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</si>
  <si>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</si>
  <si>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</si>
  <si>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</si>
  <si>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</si>
  <si>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</si>
  <si>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</si>
  <si>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</si>
  <si>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</si>
  <si>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</si>
  <si>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</si>
  <si>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</si>
  <si>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</si>
  <si>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</si>
  <si>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</si>
  <si>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</si>
  <si>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</si>
  <si>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</si>
  <si>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</si>
  <si>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</si>
  <si>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</si>
  <si>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</si>
  <si>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</si>
  <si>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</si>
  <si>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</si>
  <si>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</si>
  <si>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</si>
  <si>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</si>
  <si>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</si>
  <si>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</si>
  <si>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</si>
  <si>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</si>
  <si>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</si>
  <si>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</si>
  <si>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</si>
  <si>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</si>
  <si>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</si>
  <si>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</si>
  <si>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</si>
  <si>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</si>
  <si>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</si>
  <si>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</si>
  <si>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</si>
  <si>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</si>
  <si>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</si>
  <si>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</si>
  <si>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</si>
  <si>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</si>
  <si>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</si>
  <si>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</si>
  <si>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</si>
  <si>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</si>
  <si>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</si>
  <si>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</si>
  <si>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</si>
  <si>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</si>
  <si>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</si>
  <si>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</si>
  <si>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</si>
  <si>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</si>
  <si>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</si>
  <si>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</si>
  <si>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</si>
  <si>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</si>
  <si>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</si>
  <si>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</si>
  <si>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</si>
  <si>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</si>
  <si>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</si>
  <si>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</si>
  <si>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</si>
  <si>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</si>
  <si>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</si>
  <si>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</si>
  <si>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</si>
  <si>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</si>
  <si>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</si>
  <si>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</si>
  <si>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</si>
  <si>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</si>
  <si>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</si>
  <si>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</si>
  <si>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</si>
  <si>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</si>
  <si>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</si>
  <si>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</si>
  <si>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</si>
  <si>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</si>
  <si>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</si>
  <si>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</si>
  <si>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</si>
  <si>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</si>
  <si>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</si>
  <si>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</si>
  <si>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</si>
  <si>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</si>
  <si>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</si>
  <si>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</si>
  <si>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</si>
  <si>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</si>
  <si>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</si>
  <si>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</si>
  <si>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</si>
  <si>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</si>
  <si>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</si>
  <si>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</si>
  <si>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</si>
  <si>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</si>
  <si>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</si>
  <si>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</si>
  <si>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</si>
  <si>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</si>
  <si>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</si>
  <si>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</si>
  <si>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</si>
  <si>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</si>
  <si>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</si>
  <si>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</si>
  <si>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</si>
  <si>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</si>
  <si>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</si>
  <si>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</si>
  <si>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</si>
  <si>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</si>
  <si>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</si>
  <si>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</si>
  <si>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</si>
  <si>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</si>
  <si>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</si>
  <si>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</si>
  <si>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</si>
  <si>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</si>
  <si>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</si>
  <si>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</si>
  <si>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</si>
  <si>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</si>
  <si>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</si>
  <si>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</si>
  <si>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</si>
  <si>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</si>
  <si>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</si>
  <si>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</si>
  <si>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</si>
  <si>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</si>
  <si>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</si>
  <si>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</si>
  <si>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</si>
  <si>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</si>
  <si>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</si>
  <si>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</si>
  <si>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</si>
  <si>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</si>
  <si>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</si>
  <si>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</si>
  <si>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</si>
  <si>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</si>
  <si>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</si>
  <si>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</si>
  <si>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</si>
  <si>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</si>
  <si>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</si>
  <si>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</si>
  <si>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</si>
  <si>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</si>
  <si>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</si>
  <si>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</si>
  <si>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</si>
  <si>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</si>
  <si>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</si>
  <si>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</si>
  <si>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</si>
  <si>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</si>
  <si>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</si>
  <si>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</si>
  <si>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</si>
  <si>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</si>
  <si>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</si>
  <si>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</si>
  <si>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</si>
  <si>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</si>
  <si>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</si>
  <si>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</si>
  <si>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</si>
  <si>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</si>
  <si>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</si>
  <si>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</si>
  <si>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</si>
  <si>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</si>
  <si>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</si>
  <si>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</si>
  <si>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</si>
  <si>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</si>
  <si>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</si>
  <si>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</si>
  <si>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</si>
  <si>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</si>
  <si>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</si>
  <si>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</si>
  <si>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</si>
  <si>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</si>
  <si>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</si>
  <si>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</si>
  <si>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</si>
  <si>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</si>
  <si>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</si>
  <si>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</si>
  <si>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</si>
  <si>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</si>
  <si>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</si>
  <si>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</si>
  <si>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</si>
  <si>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</si>
  <si>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</si>
  <si>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</si>
  <si>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</si>
  <si>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</si>
  <si>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</si>
  <si>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</si>
  <si>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</si>
  <si>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</si>
  <si>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</si>
  <si>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</si>
  <si>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</si>
  <si>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</si>
  <si>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</si>
  <si>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</si>
  <si>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</si>
  <si>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</si>
  <si>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</si>
  <si>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</si>
  <si>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</si>
  <si>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</si>
  <si>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</si>
  <si>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</si>
  <si>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</si>
  <si>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</si>
  <si>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</si>
  <si>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</si>
  <si>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</si>
  <si>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</si>
  <si>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</si>
  <si>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</si>
  <si>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</si>
  <si>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</si>
  <si>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</si>
  <si>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</si>
  <si>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</si>
  <si>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</si>
  <si>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</si>
  <si>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</si>
  <si>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</si>
  <si>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</si>
  <si>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</si>
  <si>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</si>
  <si>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</si>
  <si>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</si>
  <si>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</si>
  <si>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</si>
  <si>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</si>
  <si>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</si>
  <si>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</si>
  <si>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</si>
  <si>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</si>
  <si>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</si>
  <si>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</si>
  <si>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</si>
  <si>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</si>
  <si>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</si>
  <si>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</si>
  <si>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</si>
  <si>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</si>
  <si>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</si>
  <si>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</si>
  <si>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</si>
  <si>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</si>
  <si>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</si>
  <si>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</si>
  <si>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</si>
  <si>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</si>
  <si>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</si>
  <si>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</si>
  <si>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</si>
  <si>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</si>
  <si>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</si>
  <si>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</si>
  <si>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</si>
  <si>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</si>
  <si>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</si>
  <si>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</si>
  <si>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</si>
  <si>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</si>
  <si>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</si>
  <si>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</si>
  <si>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</si>
  <si>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</si>
  <si>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</si>
  <si>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</si>
  <si>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</si>
  <si>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</si>
  <si>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</si>
  <si>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</si>
  <si>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</si>
  <si>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</si>
  <si>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</si>
  <si>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</si>
  <si>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</si>
  <si>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</si>
  <si>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</si>
  <si>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</si>
  <si>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</si>
  <si>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</si>
  <si>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</si>
  <si>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</si>
  <si>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</si>
  <si>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</si>
  <si>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</si>
  <si>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</si>
  <si>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</si>
  <si>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</si>
  <si>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</si>
  <si>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</si>
  <si>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</si>
  <si>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</si>
  <si>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</si>
  <si>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</si>
  <si>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</si>
  <si>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</si>
  <si>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</si>
  <si>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</si>
  <si>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</si>
  <si>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</si>
  <si>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</si>
  <si>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</si>
  <si>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</si>
  <si>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</si>
  <si>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</si>
  <si>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</si>
  <si>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</si>
  <si>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</si>
  <si>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</si>
  <si>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</si>
  <si>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</si>
  <si>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</si>
  <si>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</si>
  <si>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</si>
  <si>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</si>
  <si>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</si>
  <si>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</si>
  <si>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</si>
  <si>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</si>
  <si>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</si>
  <si>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</si>
  <si>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</si>
  <si>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</si>
  <si>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</si>
  <si>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</si>
  <si>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</si>
  <si>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</si>
  <si>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</si>
  <si>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</si>
  <si>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</si>
  <si>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</si>
  <si>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</si>
  <si>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</si>
  <si>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</si>
  <si>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</si>
  <si>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</si>
  <si>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</si>
  <si>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</si>
  <si>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</si>
  <si>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</si>
  <si>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</si>
  <si>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</si>
  <si>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</si>
  <si>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</si>
  <si>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</si>
  <si>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</si>
  <si>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</si>
  <si>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</si>
  <si>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</si>
  <si>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</si>
  <si>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</si>
  <si>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</si>
  <si>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</si>
  <si>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</si>
  <si>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</si>
  <si>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</si>
  <si>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</si>
  <si>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</si>
  <si>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</si>
  <si>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</si>
  <si>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</si>
  <si>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</si>
  <si>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</si>
  <si>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</si>
  <si>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</si>
  <si>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</si>
  <si>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</si>
  <si>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</si>
  <si>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</si>
  <si>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</si>
  <si>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</si>
  <si>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</si>
  <si>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</si>
  <si>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</si>
  <si>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</si>
  <si>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</si>
  <si>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</si>
  <si>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</si>
  <si>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</si>
  <si>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</si>
  <si>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</si>
  <si>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</si>
  <si>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</si>
  <si>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</si>
  <si>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</si>
  <si>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</si>
  <si>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</si>
  <si>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</si>
  <si>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</si>
  <si>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</si>
  <si>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</si>
  <si>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</si>
  <si>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</si>
  <si>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</si>
  <si>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</si>
  <si>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</si>
  <si>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</si>
  <si>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</si>
  <si>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</si>
  <si>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</si>
  <si>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</si>
  <si>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</si>
  <si>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</si>
  <si>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</si>
  <si>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</si>
  <si>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</si>
  <si>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</si>
  <si>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</si>
  <si>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</si>
  <si>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</si>
  <si>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</si>
  <si>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</si>
  <si>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</si>
  <si>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</si>
  <si>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</si>
  <si>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</si>
  <si>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</si>
  <si>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</si>
  <si>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</si>
  <si>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</si>
  <si>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</si>
  <si>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</si>
  <si>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</si>
  <si>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</si>
  <si>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</si>
  <si>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</si>
  <si>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</si>
  <si>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</si>
  <si>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</si>
  <si>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</si>
  <si>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</si>
  <si>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</si>
  <si>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</si>
  <si>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</si>
  <si>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</si>
  <si>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</si>
  <si>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</si>
  <si>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</si>
  <si>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</si>
  <si>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</si>
  <si>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</si>
  <si>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</si>
  <si>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</si>
  <si>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</si>
  <si>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</si>
  <si>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</si>
  <si>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</si>
  <si>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</si>
  <si>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</si>
  <si>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</si>
  <si>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</si>
  <si>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</si>
  <si>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</si>
  <si>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</si>
  <si>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</si>
  <si>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</si>
  <si>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</si>
  <si>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</si>
  <si>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</si>
  <si>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</si>
  <si>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</si>
  <si>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</si>
  <si>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</si>
  <si>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</si>
  <si>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</si>
  <si>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</si>
  <si>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</si>
  <si>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</si>
  <si>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</si>
  <si>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</si>
  <si>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</si>
  <si>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</si>
  <si>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</si>
  <si>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</si>
  <si>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</si>
  <si>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</si>
  <si>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</si>
  <si>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</si>
  <si>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</si>
  <si>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</si>
  <si>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</si>
  <si>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</si>
  <si>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</si>
  <si>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</si>
  <si>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</si>
  <si>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</si>
  <si>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</si>
  <si>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</si>
  <si>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</si>
  <si>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</si>
  <si>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</si>
  <si>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</si>
  <si>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</si>
  <si>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</si>
  <si>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</si>
  <si>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</si>
  <si>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</si>
  <si>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</si>
  <si>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</si>
  <si>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</si>
  <si>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</si>
  <si>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</si>
  <si>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</si>
  <si>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</si>
  <si>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</si>
  <si>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</si>
  <si>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</si>
  <si>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</si>
  <si>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</si>
  <si>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</si>
  <si>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</si>
  <si>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</si>
  <si>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</si>
  <si>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</si>
  <si>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</si>
  <si>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</si>
  <si>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</si>
  <si>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</si>
  <si>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</si>
  <si>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</si>
  <si>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</si>
  <si>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</si>
  <si>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</si>
  <si>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</si>
  <si>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</si>
  <si>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</si>
  <si>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</si>
  <si>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</si>
  <si>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</si>
  <si>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</si>
  <si>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</si>
  <si>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</si>
  <si>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</si>
  <si>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</si>
  <si>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</si>
  <si>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</si>
  <si>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</si>
  <si>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</si>
  <si>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</si>
  <si>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</si>
  <si>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</si>
  <si>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</si>
  <si>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</si>
  <si>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</si>
  <si>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</si>
  <si>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</si>
  <si>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</si>
  <si>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</si>
  <si>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</si>
  <si>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</si>
  <si>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</si>
  <si>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</si>
  <si>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</si>
  <si>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</si>
  <si>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</si>
  <si>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</si>
  <si>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</si>
  <si>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</si>
  <si>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</si>
  <si>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</si>
  <si>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</si>
  <si>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</si>
  <si>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</si>
  <si>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</si>
  <si>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</si>
  <si>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</si>
  <si>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</si>
  <si>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</si>
  <si>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</si>
  <si>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</si>
  <si>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</si>
  <si>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</si>
  <si>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</si>
  <si>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</si>
  <si>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</si>
  <si>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</si>
  <si>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</si>
  <si>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</si>
  <si>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</si>
  <si>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</si>
  <si>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</si>
  <si>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</si>
  <si>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</si>
  <si>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</si>
  <si>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</si>
  <si>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</si>
  <si>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</si>
  <si>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</si>
  <si>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</si>
  <si>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</si>
  <si>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</si>
  <si>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</si>
  <si>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</si>
  <si>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</si>
  <si>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</si>
  <si>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</si>
  <si>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</si>
  <si>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</si>
  <si>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</si>
  <si>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</si>
  <si>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</si>
  <si>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</si>
  <si>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</si>
  <si>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</si>
  <si>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</si>
  <si>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</si>
  <si>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</si>
  <si>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</si>
  <si>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</si>
  <si>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</si>
  <si>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</si>
  <si>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</si>
  <si>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</si>
  <si>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</si>
  <si>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</si>
  <si>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</si>
  <si>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</si>
  <si>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</si>
  <si>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</si>
  <si>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</si>
  <si>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</si>
  <si>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</si>
  <si>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</si>
  <si>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</si>
  <si>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</si>
  <si>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</si>
  <si>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</si>
  <si>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</si>
  <si>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</si>
  <si>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</si>
  <si>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</si>
  <si>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</si>
  <si>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</si>
  <si>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</si>
  <si>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</si>
  <si>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</si>
  <si>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</si>
  <si>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</si>
  <si>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</si>
  <si>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</si>
  <si>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</si>
  <si>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</si>
  <si>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</si>
  <si>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</si>
  <si>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</si>
  <si>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</si>
  <si>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</si>
  <si>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</si>
  <si>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</si>
  <si>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</si>
  <si>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</si>
  <si>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</si>
  <si>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</si>
  <si>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</si>
  <si>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</si>
  <si>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</si>
  <si>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</si>
  <si>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</si>
  <si>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</si>
  <si>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</si>
  <si>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</si>
  <si>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</si>
  <si>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</si>
  <si>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</si>
  <si>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</si>
  <si>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</si>
  <si>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</si>
  <si>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</si>
  <si>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</si>
  <si>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</si>
  <si>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</si>
  <si>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</si>
  <si>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</si>
  <si>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</si>
  <si>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</si>
  <si>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</si>
  <si>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</si>
  <si>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</si>
  <si>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</si>
  <si>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</si>
  <si>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</si>
  <si>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</si>
  <si>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</si>
  <si>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</si>
  <si>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</si>
  <si>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</si>
  <si>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</si>
  <si>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</si>
  <si>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</si>
  <si>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</si>
  <si>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</si>
  <si>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</si>
  <si>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</si>
  <si>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</si>
  <si>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</si>
  <si>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</si>
  <si>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</si>
  <si>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</si>
  <si>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</si>
  <si>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</si>
  <si>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</si>
  <si>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</si>
  <si>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</si>
  <si>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</si>
  <si>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</si>
  <si>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</si>
  <si>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</si>
  <si>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</si>
  <si>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</si>
  <si>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</si>
  <si>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</si>
  <si>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</si>
  <si>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</si>
  <si>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</si>
  <si>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</si>
  <si>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</si>
  <si>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</si>
  <si>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</si>
  <si>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</si>
  <si>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</si>
  <si>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</si>
  <si>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</si>
  <si>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</si>
  <si>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</si>
  <si>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</si>
  <si>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</si>
  <si>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</si>
  <si>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</si>
  <si>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</si>
  <si>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</si>
  <si>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</si>
  <si>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</si>
  <si>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</si>
  <si>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</si>
  <si>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</si>
  <si>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</si>
  <si>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</si>
  <si>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</si>
  <si>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</si>
  <si>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</si>
  <si>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</si>
  <si>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</si>
  <si>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</si>
  <si>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</si>
  <si>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</si>
  <si>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</si>
  <si>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</si>
  <si>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</si>
  <si>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</si>
  <si>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</si>
  <si>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</si>
  <si>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</si>
  <si>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</si>
  <si>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</si>
  <si>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</si>
  <si>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</si>
  <si>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</si>
  <si>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</si>
  <si>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</si>
  <si>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</si>
  <si>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</si>
  <si>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</si>
  <si>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</si>
  <si>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</si>
  <si>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</si>
  <si>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</si>
  <si>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</si>
  <si>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</si>
  <si>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</si>
  <si>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</si>
  <si>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</si>
  <si>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</si>
  <si>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</si>
  <si>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</si>
  <si>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</si>
  <si>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</si>
  <si>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</si>
  <si>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</si>
  <si>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</si>
  <si>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</si>
  <si>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</si>
  <si>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</si>
  <si>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</si>
  <si>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</si>
  <si>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</si>
  <si>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</si>
  <si>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</si>
  <si>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</si>
  <si>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</si>
  <si>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</si>
  <si>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</si>
  <si>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</si>
  <si>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</si>
  <si>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</si>
  <si>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</si>
  <si>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</si>
  <si>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</si>
  <si>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</si>
  <si>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</si>
  <si>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</si>
  <si>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</si>
  <si>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</si>
  <si>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</si>
  <si>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</si>
  <si>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</si>
  <si>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</si>
  <si>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</si>
  <si>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</si>
  <si>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</si>
  <si>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</si>
  <si>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</si>
  <si>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</si>
  <si>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</si>
  <si>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</si>
  <si>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</si>
  <si>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</si>
  <si>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</si>
  <si>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</si>
  <si>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</si>
  <si>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</si>
  <si>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</si>
  <si>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</si>
  <si>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</si>
  <si>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</si>
  <si>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</si>
  <si>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</si>
  <si>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</si>
  <si>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</si>
  <si>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</si>
  <si>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</si>
  <si>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</si>
  <si>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</si>
  <si>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</si>
  <si>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</si>
  <si>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</si>
  <si>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</si>
  <si>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</si>
  <si>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</si>
  <si>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</si>
  <si>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</si>
  <si>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</si>
  <si>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</si>
  <si>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</si>
  <si>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</si>
  <si>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</si>
  <si>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</si>
  <si>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</si>
  <si>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</si>
  <si>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</si>
  <si>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</si>
  <si>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</si>
  <si>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</si>
  <si>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</si>
  <si>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</si>
  <si>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</si>
  <si>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</si>
  <si>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</si>
  <si>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</si>
  <si>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</si>
  <si>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</si>
  <si>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</si>
  <si>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</si>
  <si>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</si>
  <si>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</si>
  <si>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</si>
  <si>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</si>
  <si>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</si>
  <si>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</si>
  <si>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</si>
  <si>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</si>
  <si>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</si>
  <si>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</si>
  <si>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</si>
  <si>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</si>
  <si>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</si>
  <si>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</si>
  <si>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</si>
  <si>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</si>
  <si>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</si>
  <si>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</si>
  <si>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</si>
  <si>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</si>
  <si>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</si>
  <si>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</si>
  <si>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</si>
  <si>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</si>
  <si>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</si>
  <si>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</si>
  <si>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</si>
  <si>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</si>
  <si>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</si>
  <si>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</si>
  <si>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</si>
  <si>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</si>
  <si>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</si>
  <si>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</si>
  <si>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</si>
  <si>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</si>
  <si>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</si>
  <si>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</si>
  <si>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</si>
  <si>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</si>
  <si>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</si>
  <si>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</si>
  <si>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</si>
  <si>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</si>
  <si>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</si>
  <si>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</si>
  <si>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</si>
  <si>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</si>
  <si>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</si>
  <si>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</si>
  <si>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</si>
  <si>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</si>
  <si>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</si>
  <si>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</si>
  <si>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</si>
  <si>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</si>
  <si>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</si>
  <si>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</si>
  <si>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</si>
  <si>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</si>
  <si>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</si>
  <si>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</si>
  <si>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</si>
  <si>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</si>
  <si>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</si>
  <si>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</si>
  <si>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</si>
  <si>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</si>
  <si>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</si>
  <si>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</si>
  <si>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</si>
  <si>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</si>
  <si>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</si>
  <si>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</si>
  <si>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</si>
  <si>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</si>
  <si>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</si>
  <si>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</si>
  <si>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</si>
  <si>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</si>
  <si>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</si>
  <si>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</si>
  <si>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</si>
  <si>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</si>
  <si>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</si>
  <si>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</si>
  <si>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</si>
  <si>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</si>
  <si>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</si>
  <si>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</si>
  <si>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</si>
  <si>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</si>
  <si>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</si>
  <si>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</si>
  <si>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</si>
  <si>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</si>
  <si>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</si>
  <si>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</si>
  <si>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</si>
  <si>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</si>
  <si>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</si>
  <si>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</si>
  <si>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</si>
  <si>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</si>
  <si>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</si>
  <si>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</si>
  <si>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</si>
  <si>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</si>
  <si>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</si>
  <si>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</si>
  <si>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</si>
  <si>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</si>
  <si>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</si>
  <si>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</si>
  <si>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</si>
  <si>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</si>
  <si>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</si>
  <si>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</si>
  <si>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</si>
  <si>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</si>
  <si>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</si>
  <si>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</si>
  <si>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</si>
  <si>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</si>
  <si>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</si>
  <si>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</si>
  <si>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</si>
  <si>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</si>
  <si>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</si>
  <si>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</si>
  <si>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</si>
  <si>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</si>
  <si>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</si>
  <si>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</si>
  <si>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</si>
  <si>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</si>
  <si>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</si>
  <si>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</si>
  <si>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</si>
  <si>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</si>
  <si>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</si>
  <si>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</si>
  <si>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</si>
  <si>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</si>
  <si>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</si>
  <si>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</si>
  <si>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</si>
  <si>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</si>
  <si>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</si>
  <si>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</si>
  <si>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</si>
  <si>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</si>
  <si>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</si>
  <si>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</si>
  <si>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</si>
  <si>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</si>
  <si>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</si>
  <si>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</si>
  <si>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</si>
  <si>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</si>
  <si>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</si>
  <si>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</si>
  <si>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</si>
  <si>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</si>
  <si>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</si>
  <si>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</si>
  <si>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</si>
  <si>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</si>
  <si>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</si>
  <si>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</si>
  <si>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</si>
  <si>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</si>
  <si>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</si>
  <si>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</si>
  <si>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</si>
  <si>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</si>
  <si>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</si>
  <si>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</si>
  <si>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</si>
  <si>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</si>
  <si>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</si>
  <si>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</si>
  <si>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</si>
  <si>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</si>
  <si>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</si>
  <si>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</si>
  <si>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</si>
  <si>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</si>
  <si>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</si>
  <si>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</si>
  <si>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</si>
  <si>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</si>
  <si>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</si>
  <si>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</si>
  <si>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</si>
  <si>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</si>
  <si>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</si>
  <si>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</si>
  <si>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</si>
  <si>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</si>
  <si>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</si>
  <si>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</si>
  <si>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</si>
  <si>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</si>
  <si>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</si>
  <si>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</si>
  <si>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</si>
  <si>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</si>
  <si>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</si>
  <si>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</si>
  <si>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</si>
  <si>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</si>
  <si>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</si>
  <si>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</si>
  <si>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</si>
  <si>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</si>
  <si>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</si>
  <si>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</si>
  <si>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</si>
  <si>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</si>
  <si>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</si>
  <si>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</si>
  <si>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</si>
  <si>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</si>
  <si>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</si>
  <si>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</si>
  <si>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</si>
  <si>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</si>
  <si>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</si>
  <si>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</si>
  <si>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</si>
  <si>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</si>
  <si>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</si>
  <si>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</si>
  <si>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</si>
  <si>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</si>
  <si>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</si>
  <si>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</si>
  <si>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</si>
  <si>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</si>
  <si>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</si>
  <si>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</si>
  <si>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</si>
  <si>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</si>
  <si>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</si>
  <si>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</si>
  <si>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</si>
  <si>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</si>
  <si>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</si>
  <si>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</si>
  <si>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</si>
  <si>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</si>
  <si>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</si>
  <si>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</si>
  <si>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</si>
  <si>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</si>
  <si>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</si>
  <si>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</si>
  <si>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</si>
  <si>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</si>
  <si>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</si>
  <si>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</si>
  <si>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</si>
  <si>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</si>
  <si>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</si>
  <si>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</si>
  <si>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</si>
  <si>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</si>
  <si>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</si>
  <si>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</si>
  <si>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</si>
  <si>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</si>
  <si>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</si>
  <si>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</si>
  <si>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</si>
  <si>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</si>
  <si>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</si>
  <si>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</si>
  <si>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</si>
  <si>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</si>
  <si>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</si>
  <si>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</si>
  <si>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</si>
  <si>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</si>
  <si>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</si>
  <si>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</si>
  <si>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</si>
  <si>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</si>
  <si>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</si>
  <si>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</si>
  <si>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</si>
  <si>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</si>
  <si>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</si>
  <si>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</si>
  <si>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</si>
  <si>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</si>
  <si>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</si>
  <si>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</si>
  <si>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</si>
  <si>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</si>
  <si>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</si>
  <si>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</si>
  <si>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</si>
  <si>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</si>
  <si>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</si>
  <si>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</si>
  <si>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</si>
  <si>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</si>
  <si>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</si>
  <si>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</si>
  <si>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</si>
  <si>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</si>
  <si>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</si>
  <si>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</si>
  <si>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</si>
  <si>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</si>
  <si>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</si>
  <si>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</si>
  <si>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</si>
  <si>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</si>
  <si>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</si>
  <si>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</si>
  <si>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</si>
  <si>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</si>
  <si>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</si>
  <si>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</si>
  <si>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</si>
  <si>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</si>
  <si>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</si>
  <si>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</si>
  <si>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</si>
  <si>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</si>
  <si>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</si>
  <si>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</si>
  <si>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</si>
  <si>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</si>
  <si>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</si>
  <si>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</si>
  <si>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</si>
  <si>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</si>
  <si>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</si>
  <si>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</si>
  <si>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</si>
  <si>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</si>
  <si>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</si>
  <si>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</si>
  <si>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</si>
  <si>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</si>
  <si>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</si>
  <si>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</si>
  <si>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</si>
  <si>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</si>
  <si>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</si>
  <si>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</si>
  <si>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</si>
  <si>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</si>
  <si>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</si>
  <si>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</si>
  <si>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</si>
  <si>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</si>
  <si>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</si>
  <si>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</si>
  <si>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</si>
  <si>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</si>
  <si>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</si>
  <si>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</si>
  <si>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</si>
  <si>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</si>
  <si>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</si>
  <si>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</si>
  <si>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</si>
  <si>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</si>
  <si>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</si>
  <si>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</si>
  <si>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</si>
  <si>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</si>
  <si>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</si>
  <si>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</si>
  <si>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</si>
  <si>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</si>
  <si>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</si>
  <si>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</si>
  <si>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</si>
  <si>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</si>
  <si>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</si>
  <si>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</si>
  <si>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</si>
  <si>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</si>
  <si>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</si>
  <si>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</si>
  <si>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</si>
  <si>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</si>
  <si>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</si>
  <si>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</si>
  <si>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</si>
  <si>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</si>
  <si>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</si>
  <si>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</si>
  <si>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</si>
  <si>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</si>
  <si>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</si>
  <si>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</si>
  <si>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</si>
  <si>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</si>
  <si>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</si>
  <si>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</si>
  <si>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</si>
  <si>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</si>
  <si>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</si>
  <si>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</si>
  <si>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</si>
  <si>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</si>
  <si>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</si>
  <si>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</si>
  <si>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</si>
  <si>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</si>
  <si>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</si>
  <si>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</si>
  <si>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</si>
  <si>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</si>
  <si>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</si>
  <si>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</si>
  <si>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</si>
  <si>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</si>
  <si>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</si>
  <si>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</si>
  <si>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</si>
  <si>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</si>
  <si>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</si>
  <si>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</si>
  <si>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</si>
  <si>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</si>
  <si>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</si>
  <si>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</si>
  <si>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</si>
  <si>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</si>
  <si>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</si>
  <si>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</si>
  <si>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</si>
  <si>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</si>
  <si>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</si>
  <si>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</si>
  <si>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</si>
  <si>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</si>
  <si>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</si>
  <si>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</si>
  <si>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</si>
  <si>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</si>
  <si>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</si>
  <si>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</si>
  <si>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</si>
  <si>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</si>
  <si>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</si>
  <si>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</si>
  <si>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</si>
  <si>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</si>
  <si>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</si>
  <si>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</si>
  <si>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</si>
  <si>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</si>
  <si>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</si>
  <si>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</si>
  <si>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</si>
  <si>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</si>
  <si>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</si>
  <si>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</si>
  <si>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</si>
  <si>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</si>
  <si>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</si>
  <si>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</si>
  <si>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</si>
  <si>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</si>
  <si>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</si>
  <si>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</si>
  <si>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</si>
  <si>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</si>
  <si>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</si>
  <si>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</si>
  <si>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</si>
  <si>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</si>
  <si>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</si>
  <si>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</si>
  <si>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</si>
  <si>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</si>
  <si>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</si>
  <si>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</si>
  <si>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</si>
  <si>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</si>
  <si>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</si>
  <si>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</si>
  <si>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</si>
  <si>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</si>
  <si>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</si>
  <si>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</si>
  <si>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</si>
  <si>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</si>
  <si>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</si>
  <si>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</si>
  <si>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</si>
  <si>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</si>
  <si>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</si>
  <si>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</si>
  <si>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</si>
  <si>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</si>
  <si>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</si>
  <si>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</si>
  <si>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</si>
  <si>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</si>
  <si>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</si>
  <si>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</si>
  <si>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</si>
  <si>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</si>
  <si>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</si>
  <si>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</si>
  <si>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</si>
  <si>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</si>
  <si>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</si>
  <si>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</si>
  <si>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</si>
  <si>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</si>
  <si>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</si>
  <si>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</si>
  <si>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</si>
  <si>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</si>
  <si>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</si>
  <si>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</si>
  <si>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</si>
  <si>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</si>
  <si>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</si>
  <si>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</si>
  <si>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</si>
  <si>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</si>
  <si>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</si>
  <si>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</si>
  <si>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</si>
  <si>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</si>
  <si>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</si>
  <si>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</si>
  <si>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</si>
  <si>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</si>
  <si>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</si>
  <si>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</si>
  <si>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</si>
  <si>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</si>
  <si>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</si>
  <si>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</si>
  <si>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</si>
  <si>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</si>
  <si>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</si>
  <si>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</si>
  <si>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</si>
  <si>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</si>
  <si>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</si>
  <si>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</si>
  <si>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</si>
  <si>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</si>
  <si>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</si>
  <si>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</si>
  <si>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</si>
  <si>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</si>
  <si>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</si>
  <si>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</si>
  <si>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</si>
  <si>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</si>
  <si>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</si>
  <si>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</si>
  <si>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</si>
  <si>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</si>
  <si>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</si>
  <si>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</si>
  <si>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</si>
  <si>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</si>
  <si>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</si>
  <si>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</si>
  <si>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</si>
  <si>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</si>
  <si>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</si>
  <si>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</si>
  <si>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</si>
  <si>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</si>
  <si>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</si>
  <si>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</si>
  <si>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</si>
  <si>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</si>
  <si>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</si>
  <si>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</si>
  <si>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</si>
  <si>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</si>
  <si>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</si>
  <si>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</si>
  <si>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</si>
  <si>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</si>
  <si>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</si>
  <si>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</si>
  <si>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</si>
  <si>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</si>
  <si>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</si>
  <si>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</si>
  <si>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</si>
  <si>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</si>
  <si>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</si>
  <si>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</si>
  <si>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</si>
  <si>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</si>
  <si>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</si>
  <si>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</si>
  <si>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</si>
  <si>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</si>
  <si>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</si>
  <si>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</si>
  <si>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</si>
  <si>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</si>
  <si>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</si>
  <si>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</si>
  <si>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</si>
  <si>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</si>
  <si>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</si>
  <si>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</si>
  <si>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</si>
  <si>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</si>
  <si>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</si>
  <si>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</si>
  <si>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</si>
  <si>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</si>
  <si>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</si>
  <si>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</si>
  <si>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</si>
  <si>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</si>
  <si>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</si>
  <si>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</si>
  <si>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</si>
  <si>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</si>
  <si>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</si>
  <si>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</si>
  <si>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</si>
  <si>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</si>
  <si>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</si>
  <si>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</si>
  <si>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</si>
  <si>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</si>
  <si>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</si>
  <si>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</si>
  <si>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</si>
  <si>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</si>
  <si>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</si>
  <si>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</si>
  <si>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</si>
  <si>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</si>
  <si>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</si>
  <si>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</si>
  <si>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</si>
  <si>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</si>
  <si>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</si>
  <si>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</si>
  <si>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</si>
  <si>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</si>
  <si>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</si>
  <si>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</si>
  <si>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</si>
  <si>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</si>
  <si>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</si>
  <si>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</si>
  <si>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</si>
  <si>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</si>
  <si>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</si>
  <si>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</si>
  <si>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</si>
  <si>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</si>
  <si>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</si>
  <si>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</si>
  <si>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</si>
  <si>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</si>
  <si>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</si>
  <si>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</si>
  <si>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</si>
  <si>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</si>
  <si>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</si>
  <si>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</si>
  <si>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</si>
  <si>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</si>
  <si>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</si>
  <si>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</si>
  <si>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</si>
  <si>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</si>
  <si>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</si>
  <si>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</si>
  <si>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</si>
  <si>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</si>
  <si>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</si>
  <si>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</si>
  <si>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</si>
  <si>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</si>
  <si>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</si>
  <si>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</si>
  <si>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</si>
  <si>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</si>
  <si>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</si>
  <si>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</si>
  <si>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</si>
  <si>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</si>
  <si>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</si>
  <si>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</si>
  <si>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</si>
  <si>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</si>
  <si>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</si>
  <si>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</si>
  <si>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</si>
  <si>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</si>
  <si>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</si>
  <si>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</si>
  <si>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</si>
  <si>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</si>
  <si>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</si>
  <si>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</si>
  <si>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</si>
  <si>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</si>
  <si>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</si>
  <si>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</si>
  <si>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</si>
  <si>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</si>
  <si>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</si>
  <si>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</si>
  <si>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</si>
  <si>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</si>
  <si>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</si>
  <si>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</si>
  <si>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</si>
  <si>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</si>
  <si>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</si>
  <si>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</si>
  <si>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</si>
  <si>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</si>
  <si>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</si>
  <si>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</si>
  <si>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</si>
  <si>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</si>
  <si>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</si>
  <si>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</si>
  <si>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</si>
  <si>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</si>
  <si>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</si>
  <si>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</si>
  <si>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</si>
  <si>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</si>
  <si>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</si>
  <si>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</si>
  <si>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</si>
  <si>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</si>
  <si>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</si>
  <si>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</si>
  <si>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</si>
  <si>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</si>
  <si>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</si>
  <si>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</si>
  <si>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</si>
  <si>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</si>
  <si>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</si>
  <si>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</si>
  <si>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</si>
  <si>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</si>
  <si>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</si>
  <si>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</si>
  <si>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</si>
  <si>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</si>
  <si>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</si>
  <si>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</si>
  <si>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</si>
  <si>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</si>
  <si>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</si>
  <si>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</si>
  <si>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</si>
  <si>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</si>
  <si>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</si>
  <si>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</si>
  <si>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</si>
  <si>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</si>
  <si>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</si>
  <si>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</si>
  <si>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</si>
  <si>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</si>
  <si>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</si>
  <si>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</si>
  <si>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</si>
  <si>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</si>
  <si>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</si>
  <si>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</si>
  <si>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</si>
  <si>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</si>
  <si>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</si>
  <si>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</si>
  <si>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</si>
  <si>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</si>
  <si>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</si>
  <si>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</si>
  <si>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</si>
  <si>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</si>
  <si>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</si>
  <si>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</si>
  <si>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</si>
  <si>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</si>
  <si>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</si>
  <si>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</si>
  <si>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</si>
  <si>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</si>
  <si>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</si>
  <si>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</si>
  <si>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</si>
  <si>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</si>
  <si>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</si>
  <si>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</si>
  <si>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</si>
  <si>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</si>
  <si>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</si>
  <si>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</si>
  <si>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</si>
  <si>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</si>
  <si>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</si>
  <si>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</si>
  <si>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</si>
  <si>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</si>
  <si>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</si>
  <si>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</si>
  <si>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</si>
  <si>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</si>
  <si>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</si>
  <si>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</si>
  <si>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</si>
  <si>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</si>
  <si>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</si>
  <si>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</si>
  <si>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</si>
  <si>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</si>
  <si>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</si>
  <si>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</si>
  <si>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</si>
  <si>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</si>
  <si>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</si>
  <si>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</si>
  <si>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</si>
  <si>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</si>
  <si>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</si>
  <si>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</si>
  <si>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</si>
  <si>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</si>
  <si>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</si>
  <si>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</si>
  <si>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</si>
  <si>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</si>
  <si>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</si>
  <si>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</si>
  <si>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</si>
  <si>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</si>
  <si>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</si>
  <si>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</si>
  <si>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</si>
  <si>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</si>
  <si>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</si>
  <si>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</si>
  <si>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</si>
  <si>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</si>
  <si>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</si>
  <si>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</si>
  <si>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</si>
  <si>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</si>
  <si>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</si>
  <si>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</si>
  <si>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</si>
  <si>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</si>
  <si>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</si>
  <si>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</si>
  <si>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</si>
  <si>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</si>
  <si>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</si>
  <si>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</si>
  <si>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</si>
  <si>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</si>
  <si>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</si>
  <si>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</si>
  <si>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</si>
  <si>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</si>
  <si>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</si>
  <si>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</si>
  <si>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</si>
  <si>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</si>
  <si>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</si>
  <si>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</si>
  <si>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</si>
  <si>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</si>
  <si>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</si>
  <si>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</si>
  <si>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</si>
  <si>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</si>
  <si>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</si>
  <si>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</si>
  <si>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</si>
  <si>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</si>
  <si>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</si>
  <si>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</si>
  <si>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</si>
  <si>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</si>
  <si>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</si>
  <si>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</si>
  <si>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</si>
  <si>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</si>
  <si>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</si>
  <si>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</si>
  <si>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</si>
  <si>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</si>
  <si>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</si>
  <si>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</si>
  <si>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</si>
  <si>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</si>
  <si>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</si>
  <si>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</si>
  <si>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</si>
  <si>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</si>
  <si>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</si>
  <si>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</si>
  <si>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</si>
  <si>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</si>
  <si>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</si>
  <si>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</si>
  <si>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</si>
  <si>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</si>
  <si>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</si>
  <si>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</si>
  <si>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</si>
  <si>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</si>
  <si>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</si>
  <si>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</si>
  <si>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</si>
  <si>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</si>
  <si>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</si>
  <si>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</si>
  <si>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</si>
  <si>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</si>
  <si>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</si>
  <si>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</si>
  <si>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</si>
  <si>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</si>
  <si>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</si>
  <si>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</si>
  <si>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</si>
  <si>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</si>
  <si>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</si>
  <si>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</si>
  <si>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</si>
  <si>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</si>
  <si>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</si>
  <si>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</si>
  <si>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</si>
  <si>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</si>
  <si>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</si>
  <si>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</si>
  <si>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</si>
  <si>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</si>
  <si>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</si>
  <si>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</si>
  <si>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</si>
  <si>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</si>
  <si>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</si>
  <si>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</si>
  <si>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</si>
  <si>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</si>
  <si>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</si>
  <si>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</si>
  <si>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</si>
  <si>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</si>
  <si>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</si>
  <si>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</si>
  <si>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</si>
  <si>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</si>
  <si>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</si>
  <si>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</si>
  <si>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</si>
  <si>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</si>
  <si>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</si>
  <si>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</si>
  <si>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</si>
  <si>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</si>
  <si>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</si>
  <si>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</si>
  <si>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</si>
  <si>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</si>
  <si>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</si>
  <si>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</si>
  <si>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</si>
  <si>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</si>
  <si>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</si>
  <si>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</si>
  <si>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</si>
  <si>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</si>
  <si>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</si>
  <si>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</si>
  <si>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</si>
  <si>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</si>
  <si>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</si>
  <si>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</si>
  <si>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</si>
  <si>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</si>
  <si>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</si>
  <si>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</si>
  <si>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</si>
  <si>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</si>
  <si>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</si>
  <si>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</si>
  <si>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</si>
  <si>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</si>
  <si>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</si>
  <si>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</si>
  <si>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</si>
  <si>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</si>
  <si>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</si>
  <si>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</si>
  <si>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</si>
  <si>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</si>
  <si>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</si>
  <si>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</si>
  <si>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</si>
  <si>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</si>
  <si>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</si>
  <si>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</si>
  <si>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</si>
  <si>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</si>
  <si>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</si>
  <si>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</si>
  <si>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</si>
  <si>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</si>
  <si>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</si>
  <si>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</si>
  <si>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</si>
  <si>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</si>
  <si>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</si>
  <si>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</si>
  <si>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</si>
  <si>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</si>
  <si>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</si>
  <si>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</si>
  <si>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</si>
  <si>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</si>
  <si>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</si>
  <si>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</si>
  <si>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</si>
  <si>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</si>
  <si>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</si>
  <si>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</si>
  <si>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</si>
  <si>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</si>
  <si>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</si>
  <si>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</si>
  <si>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</si>
  <si>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</si>
  <si>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</si>
  <si>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</si>
  <si>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</si>
  <si>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</si>
  <si>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</si>
  <si>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</si>
  <si>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</si>
  <si>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</si>
  <si>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</si>
  <si>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</si>
  <si>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</si>
  <si>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</si>
  <si>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</si>
  <si>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</si>
  <si>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</si>
  <si>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</si>
  <si>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</si>
  <si>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</si>
  <si>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</si>
  <si>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</si>
  <si>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</si>
  <si>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</si>
  <si>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</si>
  <si>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</si>
  <si>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</si>
  <si>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</si>
  <si>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</si>
  <si>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</si>
  <si>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</si>
  <si>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</si>
  <si>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</si>
  <si>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</si>
  <si>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</si>
  <si>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</si>
  <si>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</si>
  <si>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</si>
  <si>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</si>
  <si>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</si>
  <si>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</si>
  <si>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</si>
  <si>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</si>
  <si>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</si>
  <si>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</si>
  <si>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</si>
  <si>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</si>
  <si>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</si>
  <si>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</si>
  <si>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</si>
  <si>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</si>
  <si>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</si>
  <si>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</si>
  <si>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</si>
  <si>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</si>
  <si>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</si>
  <si>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</si>
  <si>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</si>
  <si>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</si>
  <si>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</si>
  <si>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</si>
  <si>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</si>
  <si>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</si>
  <si>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</si>
  <si>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</si>
  <si>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</si>
  <si>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</si>
  <si>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</si>
  <si>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</si>
  <si>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</si>
  <si>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</si>
  <si>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</si>
  <si>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</si>
  <si>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</si>
  <si>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</si>
  <si>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</si>
  <si>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</si>
  <si>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</si>
  <si>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</si>
  <si>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</si>
  <si>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</si>
  <si>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</si>
  <si>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</si>
  <si>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</si>
  <si>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</si>
  <si>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</si>
  <si>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</si>
  <si>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</si>
  <si>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</si>
  <si>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</si>
  <si>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</si>
  <si>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</si>
  <si>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</si>
  <si>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</si>
  <si>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</si>
  <si>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</si>
  <si>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</si>
  <si>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</si>
  <si>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</si>
  <si>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</si>
  <si>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</si>
  <si>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</si>
  <si>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</si>
  <si>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</si>
  <si>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</si>
  <si>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</si>
  <si>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</si>
  <si>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</si>
  <si>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</si>
  <si>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</si>
  <si>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</si>
  <si>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</si>
  <si>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</si>
  <si>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</si>
  <si>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</si>
  <si>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</si>
  <si>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</si>
  <si>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</si>
  <si>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</si>
  <si>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</si>
  <si>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</si>
  <si>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</si>
  <si>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</si>
  <si>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</si>
  <si>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</si>
  <si>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</si>
  <si>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</si>
  <si>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</si>
  <si>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</si>
  <si>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</si>
  <si>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</si>
  <si>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</si>
  <si>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</si>
  <si>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</si>
  <si>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</si>
  <si>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</si>
  <si>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</si>
  <si>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</si>
  <si>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</si>
  <si>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</si>
  <si>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</si>
  <si>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</si>
  <si>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</si>
  <si>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</si>
  <si>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</si>
  <si>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</si>
  <si>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</si>
  <si>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</si>
  <si>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</si>
  <si>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</si>
  <si>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</si>
  <si>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</si>
  <si>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</si>
  <si>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</si>
  <si>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</si>
  <si>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</si>
  <si>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</si>
  <si>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</si>
  <si>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</si>
  <si>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</si>
  <si>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</si>
  <si>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</si>
  <si>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</si>
  <si>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</si>
  <si>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</si>
  <si>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</si>
  <si>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</si>
  <si>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</si>
  <si>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</si>
  <si>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</si>
  <si>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</si>
  <si>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</si>
  <si>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</si>
  <si>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</si>
  <si>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</si>
  <si>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</si>
  <si>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</si>
  <si>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</si>
  <si>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</si>
  <si>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</si>
  <si>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</si>
  <si>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</si>
  <si>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</si>
  <si>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</si>
  <si>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</si>
  <si>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</si>
  <si>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</si>
  <si>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</si>
  <si>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</si>
  <si>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</si>
  <si>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</si>
  <si>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</si>
  <si>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</si>
  <si>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</si>
  <si>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</si>
  <si>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</si>
  <si>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</si>
  <si>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</si>
  <si>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</si>
  <si>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</si>
  <si>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</si>
  <si>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</si>
  <si>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</si>
  <si>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</si>
  <si>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</si>
  <si>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</si>
  <si>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</si>
  <si>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</si>
  <si>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</si>
  <si>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</si>
  <si>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</si>
  <si>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</si>
  <si>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</si>
  <si>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</si>
  <si>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</si>
  <si>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</si>
  <si>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</si>
  <si>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</si>
  <si>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</si>
  <si>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</si>
  <si>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</si>
  <si>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</si>
  <si>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</si>
  <si>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</si>
  <si>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</si>
  <si>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</si>
  <si>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</si>
  <si>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</si>
  <si>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</si>
  <si>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</si>
  <si>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</si>
  <si>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</si>
  <si>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</si>
  <si>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</si>
  <si>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</si>
  <si>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</si>
  <si>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</si>
  <si>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</si>
  <si>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</si>
  <si>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</si>
  <si>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</si>
  <si>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</si>
  <si>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</si>
  <si>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</si>
  <si>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</si>
  <si>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</si>
  <si>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</si>
  <si>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</si>
  <si>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</si>
  <si>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</si>
  <si>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</si>
  <si>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</si>
  <si>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</si>
  <si>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</si>
  <si>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</si>
  <si>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</si>
  <si>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</si>
  <si>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</si>
  <si>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</si>
  <si>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</si>
  <si>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</si>
  <si>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</si>
  <si>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</si>
  <si>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</si>
  <si>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</si>
  <si>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</si>
  <si>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</si>
  <si>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</si>
  <si>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</si>
  <si>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</si>
  <si>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</si>
  <si>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</si>
  <si>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</si>
  <si>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</si>
  <si>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</si>
  <si>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</si>
  <si>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</si>
  <si>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</si>
  <si>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</si>
  <si>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</si>
  <si>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</si>
  <si>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</si>
  <si>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</si>
  <si>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</si>
  <si>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</si>
  <si>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</si>
  <si>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</si>
  <si>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</si>
  <si>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</si>
  <si>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</si>
  <si>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</si>
  <si>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</si>
  <si>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</si>
  <si>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</si>
  <si>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</si>
  <si>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</si>
  <si>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</si>
  <si>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</si>
  <si>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</si>
  <si>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</si>
  <si>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</si>
  <si>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</si>
  <si>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</si>
  <si>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</si>
  <si>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</si>
  <si>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</si>
  <si>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</si>
  <si>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</si>
  <si>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</si>
  <si>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</si>
  <si>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</si>
  <si>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</si>
  <si>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</si>
  <si>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</si>
  <si>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</si>
  <si>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</si>
  <si>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</si>
  <si>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</si>
  <si>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</si>
  <si>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</si>
  <si>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</si>
  <si>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</si>
  <si>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</si>
  <si>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</si>
  <si>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</si>
  <si>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</si>
  <si>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</si>
  <si>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</si>
  <si>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</si>
  <si>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</si>
  <si>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</si>
  <si>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</si>
  <si>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</si>
  <si>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</si>
  <si>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</si>
  <si>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</si>
  <si>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</si>
  <si>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</si>
  <si>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</si>
  <si>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</si>
  <si>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</si>
  <si>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</si>
  <si>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</si>
  <si>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</si>
  <si>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</si>
  <si>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</si>
  <si>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</si>
  <si>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</si>
  <si>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</si>
  <si>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</si>
  <si>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</si>
  <si>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</si>
  <si>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</si>
  <si>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</si>
  <si>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</si>
  <si>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</si>
  <si>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</si>
  <si>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</si>
  <si>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</si>
  <si>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</si>
  <si>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</si>
  <si>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</si>
  <si>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</si>
  <si>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</si>
  <si>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</si>
  <si>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</si>
  <si>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</si>
  <si>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</si>
  <si>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</si>
  <si>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</si>
  <si>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</si>
  <si>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</si>
  <si>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</si>
  <si>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</si>
  <si>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</si>
  <si>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</si>
  <si>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</si>
  <si>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</si>
  <si>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</si>
  <si>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</si>
  <si>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</si>
  <si>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</si>
  <si>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</si>
  <si>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</si>
  <si>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</si>
  <si>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</si>
  <si>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</si>
  <si>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</si>
  <si>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</si>
  <si>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</si>
  <si>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</si>
  <si>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</si>
  <si>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</si>
  <si>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</si>
  <si>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</si>
  <si>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</si>
  <si>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</si>
  <si>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</si>
  <si>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</si>
  <si>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</si>
  <si>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</si>
  <si>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</si>
  <si>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</si>
  <si>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</si>
  <si>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</si>
  <si>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</si>
  <si>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</si>
  <si>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</si>
  <si>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</si>
  <si>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</si>
  <si>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</si>
  <si>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</si>
  <si>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</si>
  <si>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</si>
  <si>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</si>
  <si>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</si>
  <si>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</si>
  <si>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</si>
  <si>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</si>
  <si>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</si>
  <si>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</si>
  <si>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</si>
  <si>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</si>
  <si>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</si>
  <si>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</si>
  <si>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</si>
  <si>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</si>
  <si>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</si>
  <si>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</si>
  <si>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</si>
  <si>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</si>
  <si>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</si>
  <si>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</si>
  <si>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</si>
  <si>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</si>
  <si>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</si>
  <si>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</si>
  <si>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</si>
  <si>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</si>
  <si>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</si>
  <si>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</si>
  <si>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</si>
  <si>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</si>
  <si>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</si>
  <si>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</si>
  <si>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</si>
  <si>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</si>
  <si>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</si>
  <si>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</si>
  <si>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</si>
  <si>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</si>
  <si>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</si>
  <si>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</si>
  <si>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</si>
  <si>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</si>
  <si>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</si>
  <si>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</si>
  <si>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</si>
  <si>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</si>
  <si>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</si>
  <si>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</si>
  <si>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</si>
  <si>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</si>
  <si>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</si>
  <si>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</si>
  <si>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</si>
  <si>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</si>
  <si>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</si>
  <si>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</si>
  <si>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</si>
  <si>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</si>
  <si>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</si>
  <si>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</si>
  <si>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</si>
  <si>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</si>
  <si>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</si>
  <si>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</si>
  <si>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</si>
  <si>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</si>
  <si>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</si>
  <si>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</si>
  <si>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</si>
  <si>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</si>
  <si>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</si>
  <si>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</si>
  <si>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</si>
  <si>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</si>
  <si>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</si>
  <si>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</si>
  <si>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</si>
  <si>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</si>
  <si>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</si>
  <si>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</si>
  <si>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</si>
  <si>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</si>
  <si>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</si>
  <si>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</si>
  <si>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</si>
  <si>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</si>
  <si>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</si>
  <si>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</si>
  <si>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</si>
  <si>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</si>
  <si>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</si>
  <si>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</si>
  <si>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</si>
  <si>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</si>
  <si>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</si>
  <si>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</si>
  <si>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</si>
  <si>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</si>
  <si>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</si>
  <si>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</si>
  <si>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</si>
  <si>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</si>
  <si>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</si>
  <si>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</si>
  <si>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</si>
  <si>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</si>
  <si>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</si>
  <si>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</si>
  <si>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</si>
  <si>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</si>
  <si>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</si>
  <si>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</si>
  <si>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</si>
  <si>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</si>
  <si>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</si>
  <si>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</si>
  <si>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</si>
  <si>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</si>
  <si>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</si>
  <si>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</si>
  <si>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</si>
  <si>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</si>
  <si>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</si>
  <si>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</si>
  <si>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</si>
  <si>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</si>
  <si>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</si>
  <si>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</si>
  <si>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</si>
  <si>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</si>
  <si>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</si>
  <si>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</si>
  <si>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</si>
  <si>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</si>
  <si>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</si>
  <si>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</si>
  <si>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</si>
  <si>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</si>
  <si>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</si>
  <si>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</si>
  <si>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</si>
  <si>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</si>
  <si>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</si>
  <si>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</si>
  <si>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</si>
  <si>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</si>
  <si>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</si>
  <si>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</si>
  <si>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</si>
  <si>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</si>
  <si>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</si>
  <si>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</si>
  <si>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</si>
  <si>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</si>
  <si>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</si>
  <si>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</si>
  <si>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</si>
  <si>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</si>
  <si>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</si>
  <si>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</si>
  <si>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</si>
  <si>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</si>
  <si>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</si>
  <si>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</si>
  <si>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</si>
  <si>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</si>
  <si>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</si>
  <si>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</si>
  <si>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</si>
  <si>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</si>
  <si>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</si>
  <si>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</si>
  <si>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</si>
  <si>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</si>
  <si>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</si>
  <si>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</si>
  <si>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</si>
  <si>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</si>
  <si>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</si>
  <si>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</si>
  <si>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</si>
  <si>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</si>
  <si>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</si>
  <si>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</si>
  <si>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</si>
  <si>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</si>
  <si>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</si>
  <si>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</si>
  <si>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</si>
  <si>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</si>
  <si>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</si>
  <si>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</si>
  <si>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</si>
  <si>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</si>
  <si>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</si>
  <si>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</si>
  <si>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</si>
  <si>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</si>
  <si>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</si>
  <si>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</si>
  <si>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</si>
  <si>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</si>
  <si>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</si>
  <si>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</si>
  <si>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</si>
  <si>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</si>
  <si>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</si>
  <si>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</si>
  <si>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</si>
  <si>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</si>
  <si>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</si>
  <si>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</si>
  <si>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</si>
  <si>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</si>
  <si>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</si>
  <si>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</si>
  <si>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</si>
  <si>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</si>
  <si>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</si>
  <si>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</si>
  <si>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</si>
  <si>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</si>
  <si>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</si>
  <si>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</si>
  <si>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</si>
  <si>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</si>
  <si>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</si>
  <si>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</si>
  <si>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</si>
  <si>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</si>
  <si>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</si>
  <si>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</si>
  <si>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</si>
  <si>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</si>
  <si>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</si>
  <si>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</si>
  <si>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</si>
  <si>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</si>
  <si>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</si>
  <si>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</si>
  <si>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</si>
  <si>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</si>
  <si>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</si>
  <si>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</si>
  <si>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</si>
  <si>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</si>
  <si>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</si>
  <si>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</si>
  <si>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</si>
  <si>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</si>
  <si>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</si>
  <si>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</si>
  <si>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</si>
  <si>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</si>
  <si>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</si>
  <si>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</si>
  <si>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</si>
  <si>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</si>
  <si>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</si>
  <si>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</si>
  <si>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</si>
  <si>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</si>
  <si>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</si>
  <si>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</si>
  <si>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</si>
  <si>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</si>
  <si>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</si>
  <si>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</si>
  <si>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</si>
  <si>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</si>
  <si>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</si>
  <si>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</si>
  <si>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</si>
  <si>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</si>
  <si>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</si>
  <si>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</si>
  <si>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</si>
  <si>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</si>
  <si>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</si>
  <si>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</si>
  <si>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</si>
  <si>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</si>
  <si>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</si>
  <si>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</si>
  <si>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</si>
  <si>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</si>
  <si>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</si>
  <si>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</si>
  <si>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</si>
  <si>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</si>
  <si>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</si>
  <si>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</si>
  <si>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</si>
  <si>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</si>
  <si>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</si>
  <si>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</si>
  <si>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</si>
  <si>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</si>
  <si>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</si>
  <si>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</si>
  <si>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</si>
  <si>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</si>
  <si>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</si>
  <si>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</si>
  <si>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</si>
  <si>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</si>
  <si>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</si>
  <si>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</si>
  <si>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</si>
  <si>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</si>
  <si>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</si>
  <si>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</si>
  <si>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</si>
  <si>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</si>
  <si>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</si>
  <si>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</si>
  <si>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</si>
  <si>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</si>
  <si>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</si>
  <si>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</si>
  <si>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</si>
  <si>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</si>
  <si>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</si>
  <si>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</si>
  <si>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</si>
  <si>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</si>
  <si>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</si>
  <si>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</si>
  <si>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</si>
  <si>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</si>
  <si>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</si>
  <si>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</si>
  <si>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</si>
  <si>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</si>
  <si>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</si>
  <si>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</si>
  <si>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</si>
  <si>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</si>
  <si>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</si>
  <si>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</si>
  <si>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</si>
  <si>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</si>
  <si>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</si>
  <si>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</si>
  <si>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</si>
  <si>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</si>
  <si>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</si>
  <si>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</si>
  <si>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</si>
  <si>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</si>
  <si>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</si>
  <si>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</si>
  <si>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</si>
  <si>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</si>
  <si>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</si>
  <si>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</si>
  <si>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</si>
  <si>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</si>
  <si>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</si>
  <si>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</si>
  <si>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</si>
  <si>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</si>
  <si>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</si>
  <si>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</si>
  <si>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</si>
  <si>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</si>
  <si>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</si>
  <si>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</si>
  <si>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</si>
  <si>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</si>
  <si>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</si>
  <si>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</si>
  <si>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</si>
  <si>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</si>
  <si>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</si>
  <si>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</si>
  <si>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</si>
  <si>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</si>
  <si>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</si>
  <si>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</si>
  <si>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</si>
  <si>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</si>
  <si>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</si>
  <si>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</si>
  <si>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</si>
  <si>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</si>
  <si>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</si>
  <si>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</si>
  <si>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</si>
  <si>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</si>
  <si>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</si>
  <si>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</si>
  <si>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</si>
  <si>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</si>
  <si>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</si>
  <si>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</si>
  <si>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</si>
  <si>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</si>
  <si>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</si>
  <si>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</si>
  <si>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</si>
  <si>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</si>
  <si>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</si>
  <si>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</si>
  <si>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</si>
  <si>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</si>
  <si>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</si>
  <si>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</si>
  <si>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</si>
  <si>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</si>
  <si>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</si>
  <si>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</si>
  <si>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</si>
  <si>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</si>
  <si>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</si>
  <si>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</si>
  <si>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</si>
  <si>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</si>
  <si>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</si>
  <si>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</si>
  <si>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</si>
  <si>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</si>
  <si>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</si>
  <si>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</si>
  <si>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</si>
  <si>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</si>
  <si>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</si>
  <si>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</si>
  <si>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</si>
  <si>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</si>
  <si>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</si>
  <si>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</si>
  <si>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</si>
  <si>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</si>
  <si>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</si>
  <si>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</si>
  <si>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</si>
  <si>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</si>
  <si>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</si>
  <si>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</si>
  <si>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</si>
  <si>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</si>
  <si>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</si>
  <si>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</si>
  <si>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</si>
  <si>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</si>
  <si>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</si>
  <si>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</si>
  <si>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</si>
  <si>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</si>
  <si>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</si>
  <si>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</si>
  <si>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</si>
  <si>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</si>
  <si>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</si>
  <si>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</si>
  <si>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</si>
  <si>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</si>
  <si>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</si>
  <si>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</si>
  <si>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</si>
  <si>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</si>
  <si>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</si>
  <si>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</si>
  <si>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</si>
  <si>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</si>
  <si>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</si>
  <si>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</si>
  <si>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</si>
  <si>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</si>
  <si>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</si>
  <si>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</si>
  <si>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</si>
  <si>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</si>
  <si>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</si>
  <si>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</si>
  <si>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</si>
  <si>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</si>
  <si>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</si>
  <si>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</si>
  <si>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</si>
  <si>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</si>
  <si>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</si>
  <si>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</si>
  <si>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</si>
  <si>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</si>
  <si>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</si>
  <si>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</si>
  <si>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</si>
  <si>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</si>
  <si>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</si>
  <si>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</si>
  <si>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</si>
  <si>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</si>
  <si>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</si>
  <si>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</si>
  <si>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</si>
  <si>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</si>
  <si>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</si>
  <si>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</si>
  <si>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</si>
  <si>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</si>
  <si>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</si>
  <si>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</si>
  <si>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</si>
  <si>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</si>
  <si>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</si>
  <si>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</si>
  <si>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</si>
  <si>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</si>
  <si>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</si>
  <si>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</si>
  <si>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</si>
  <si>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</si>
  <si>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</si>
  <si>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</si>
  <si>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</si>
  <si>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</si>
  <si>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</si>
  <si>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</si>
  <si>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</si>
  <si>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</si>
  <si>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</si>
  <si>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</si>
  <si>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</si>
  <si>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</si>
  <si>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</si>
  <si>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</si>
  <si>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</si>
  <si>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</si>
  <si>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</si>
  <si>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</si>
  <si>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</si>
  <si>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</si>
  <si>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</si>
  <si>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</si>
  <si>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</si>
  <si>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</si>
  <si>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</si>
  <si>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</si>
  <si>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</si>
  <si>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</si>
  <si>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</si>
  <si>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</si>
  <si>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</si>
  <si>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</si>
  <si>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</si>
  <si>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</si>
  <si>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</si>
  <si>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</si>
  <si>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</si>
  <si>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</si>
  <si>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</si>
  <si>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</si>
  <si>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</si>
  <si>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</si>
  <si>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</si>
  <si>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</si>
  <si>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</si>
  <si>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</si>
  <si>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</si>
  <si>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</si>
  <si>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</si>
  <si>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</si>
  <si>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</si>
  <si>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</si>
  <si>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</si>
  <si>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</si>
  <si>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</si>
  <si>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</si>
  <si>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</si>
  <si>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</si>
  <si>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</si>
  <si>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</si>
  <si>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</si>
  <si>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</si>
  <si>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</si>
  <si>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</si>
  <si>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</si>
  <si>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</si>
  <si>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</si>
  <si>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</si>
  <si>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</si>
  <si>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</si>
  <si>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</si>
  <si>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</si>
  <si>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</si>
  <si>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</si>
  <si>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</si>
  <si>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</si>
  <si>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</si>
  <si>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</si>
  <si>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</si>
  <si>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</si>
  <si>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</si>
  <si>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</si>
  <si>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</si>
  <si>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</si>
  <si>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</si>
  <si>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</si>
  <si>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</si>
  <si>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</si>
  <si>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</si>
  <si>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</si>
  <si>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</si>
  <si>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</si>
  <si>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</si>
  <si>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</si>
  <si>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</si>
  <si>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</si>
  <si>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</si>
  <si>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</si>
  <si>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</si>
  <si>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</si>
  <si>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</si>
  <si>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</si>
  <si>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</si>
  <si>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</si>
  <si>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</si>
  <si>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</si>
  <si>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</si>
  <si>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</si>
  <si>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</si>
  <si>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</si>
  <si>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</si>
  <si>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</si>
  <si>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</si>
  <si>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</si>
  <si>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</si>
  <si>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</si>
  <si>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</si>
  <si>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</si>
  <si>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</si>
  <si>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</si>
  <si>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</si>
  <si>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</si>
  <si>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</si>
  <si>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</si>
  <si>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</si>
  <si>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</si>
  <si>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</si>
  <si>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</si>
  <si>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</si>
  <si>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</si>
  <si>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</si>
  <si>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</si>
  <si>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</si>
  <si>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</si>
  <si>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</si>
  <si>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</si>
  <si>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</si>
  <si>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</si>
  <si>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</si>
  <si>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</si>
  <si>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</si>
  <si>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</si>
  <si>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</si>
  <si>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</si>
  <si>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</si>
  <si>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</si>
  <si>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</si>
  <si>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</si>
  <si>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</si>
  <si>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</si>
  <si>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</si>
  <si>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</si>
  <si>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</si>
  <si>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</si>
  <si>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</si>
  <si>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</si>
  <si>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</si>
  <si>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</si>
  <si>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</si>
  <si>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</si>
  <si>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</si>
  <si>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</si>
  <si>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</si>
  <si>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</si>
  <si>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</si>
  <si>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</si>
  <si>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</si>
  <si>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</si>
  <si>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</si>
  <si>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</si>
  <si>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</si>
  <si>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</si>
  <si>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</si>
  <si>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</si>
  <si>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</si>
  <si>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</si>
  <si>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</si>
  <si>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</si>
  <si>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</si>
  <si>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</si>
  <si>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</si>
  <si>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</si>
  <si>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</si>
  <si>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</si>
  <si>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</si>
  <si>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</si>
  <si>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</si>
  <si>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</si>
  <si>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</si>
  <si>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</si>
  <si>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</si>
  <si>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</si>
  <si>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</si>
  <si>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</si>
  <si>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</si>
  <si>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</si>
  <si>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</si>
  <si>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</si>
  <si>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</si>
  <si>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</si>
  <si>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</si>
  <si>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</si>
  <si>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</si>
  <si>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</si>
  <si>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</si>
  <si>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</si>
  <si>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</si>
  <si>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</si>
  <si>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</si>
  <si>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</si>
  <si>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</si>
  <si>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</si>
  <si>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</si>
  <si>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</si>
  <si>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</si>
  <si>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</si>
  <si>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</si>
  <si>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</si>
  <si>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</si>
  <si>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</si>
  <si>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</si>
  <si>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</si>
  <si>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</si>
  <si>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</si>
  <si>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</si>
  <si>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</si>
  <si>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</si>
  <si>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</si>
  <si>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</si>
  <si>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</si>
  <si>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</si>
  <si>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</si>
  <si>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</si>
  <si>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</si>
  <si>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</si>
  <si>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</si>
  <si>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</si>
  <si>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</si>
  <si>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</si>
  <si>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</si>
  <si>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</si>
  <si>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</si>
  <si>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</si>
  <si>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</si>
  <si>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</si>
  <si>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</si>
  <si>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</si>
  <si>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</si>
  <si>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</si>
  <si>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</si>
  <si>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</si>
  <si>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</si>
  <si>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</si>
  <si>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</si>
  <si>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</si>
  <si>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</si>
  <si>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</si>
  <si>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</si>
  <si>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</si>
  <si>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</si>
  <si>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</si>
  <si>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</si>
  <si>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</si>
  <si>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</si>
  <si>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</si>
  <si>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</si>
  <si>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</si>
  <si>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</si>
  <si>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</si>
  <si>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</si>
  <si>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</si>
  <si>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</si>
  <si>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</si>
  <si>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</si>
  <si>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</si>
  <si>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</si>
  <si>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</si>
  <si>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</si>
  <si>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</si>
  <si>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</si>
  <si>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</si>
  <si>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</si>
  <si>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</si>
  <si>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</si>
  <si>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</si>
  <si>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</si>
  <si>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</si>
  <si>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</si>
  <si>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</si>
  <si>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</si>
  <si>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</si>
  <si>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</si>
  <si>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</si>
  <si>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</si>
  <si>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</si>
  <si>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</si>
  <si>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</si>
  <si>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</si>
  <si>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</si>
  <si>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</si>
  <si>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</si>
  <si>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</si>
  <si>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</si>
  <si>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</si>
  <si>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</si>
  <si>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</si>
  <si>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</si>
  <si>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</si>
  <si>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</si>
  <si>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</si>
  <si>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</si>
  <si>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</si>
  <si>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</si>
  <si>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</si>
  <si>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</si>
  <si>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</si>
  <si>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</si>
  <si>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</si>
  <si>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</si>
  <si>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</si>
  <si>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</si>
  <si>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</si>
  <si>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</si>
  <si>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</si>
  <si>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</si>
  <si>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</si>
  <si>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</si>
  <si>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</si>
  <si>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</si>
  <si>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</si>
  <si>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</si>
  <si>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</si>
  <si>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</si>
  <si>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</si>
  <si>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</si>
  <si>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</si>
  <si>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</si>
  <si>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</si>
  <si>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</si>
  <si>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</si>
  <si>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</si>
  <si>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</si>
  <si>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</si>
  <si>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</si>
  <si>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</si>
  <si>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</si>
  <si>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</si>
  <si>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</si>
  <si>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</si>
  <si>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</si>
  <si>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</si>
  <si>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</si>
  <si>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</si>
  <si>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</si>
  <si>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</si>
  <si>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</si>
  <si>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</si>
  <si>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</si>
  <si>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</si>
  <si>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</si>
  <si>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</si>
  <si>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</si>
  <si>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</si>
  <si>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</si>
  <si>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</si>
  <si>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</si>
  <si>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</si>
  <si>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</si>
  <si>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</si>
  <si>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</si>
  <si>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</si>
  <si>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</si>
  <si>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</si>
  <si>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</si>
  <si>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</si>
  <si>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</si>
  <si>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</si>
  <si>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</si>
  <si>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</si>
  <si>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</si>
  <si>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</si>
  <si>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</si>
  <si>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</si>
  <si>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</si>
  <si>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</si>
  <si>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</si>
  <si>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</si>
  <si>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</si>
  <si>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</si>
  <si>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</si>
  <si>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</si>
  <si>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</si>
  <si>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</si>
  <si>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</si>
  <si>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</si>
  <si>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</si>
  <si>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</si>
  <si>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</si>
  <si>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</si>
  <si>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</si>
  <si>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</si>
  <si>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</si>
  <si>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</si>
  <si>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</si>
  <si>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</si>
  <si>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</si>
  <si>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</si>
  <si>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</si>
  <si>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</si>
  <si>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</si>
  <si>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</si>
  <si>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</si>
  <si>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</si>
  <si>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</si>
  <si>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</si>
  <si>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</si>
  <si>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</si>
  <si>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</si>
  <si>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</si>
  <si>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</si>
  <si>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</si>
  <si>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</si>
  <si>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</si>
  <si>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</si>
  <si>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</si>
  <si>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</si>
  <si>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</si>
  <si>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</si>
  <si>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</si>
  <si>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</si>
  <si>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</si>
  <si>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</si>
  <si>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</si>
  <si>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</si>
  <si>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</si>
  <si>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</si>
  <si>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</si>
  <si>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</si>
  <si>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</si>
  <si>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</si>
  <si>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</si>
  <si>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</si>
  <si>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</si>
  <si>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</si>
  <si>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</si>
  <si>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</si>
  <si>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</si>
  <si>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</si>
  <si>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</si>
  <si>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</si>
  <si>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</si>
  <si>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</si>
  <si>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</si>
  <si>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</si>
  <si>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</si>
  <si>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</si>
  <si>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</si>
  <si>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</si>
  <si>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</si>
  <si>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</si>
  <si>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</si>
  <si>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</si>
  <si>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</si>
  <si>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</si>
  <si>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</si>
  <si>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</si>
  <si>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</si>
  <si>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</si>
  <si>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</si>
  <si>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</si>
  <si>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</si>
  <si>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</si>
  <si>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</si>
  <si>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</si>
  <si>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</si>
  <si>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</si>
  <si>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</si>
  <si>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</si>
  <si>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</si>
  <si>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</si>
  <si>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</si>
  <si>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</si>
  <si>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</si>
  <si>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</si>
  <si>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</si>
  <si>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</si>
  <si>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</si>
  <si>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</si>
  <si>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</si>
  <si>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</si>
  <si>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</si>
  <si>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</si>
  <si>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</si>
  <si>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</si>
  <si>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</si>
  <si>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</si>
  <si>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</si>
  <si>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</si>
  <si>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</si>
  <si>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</si>
  <si>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</si>
  <si>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</si>
  <si>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</si>
  <si>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</si>
  <si>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</si>
  <si>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</si>
  <si>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</si>
  <si>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</si>
  <si>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</si>
  <si>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</si>
  <si>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</si>
  <si>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</si>
  <si>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</si>
  <si>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</si>
  <si>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</si>
  <si>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</si>
  <si>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</si>
  <si>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</si>
  <si>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</si>
  <si>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</si>
  <si>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</si>
  <si>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</si>
  <si>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</si>
  <si>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</si>
  <si>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</si>
  <si>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</si>
  <si>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</si>
  <si>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</si>
  <si>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</si>
  <si>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</si>
  <si>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</si>
  <si>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</si>
  <si>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</si>
  <si>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</si>
  <si>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</si>
  <si>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</si>
  <si>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</si>
  <si>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</si>
  <si>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</si>
  <si>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</si>
  <si>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</si>
  <si>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</si>
  <si>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</si>
  <si>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</si>
  <si>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</si>
  <si>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</si>
  <si>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</si>
  <si>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</si>
  <si>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</si>
  <si>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</si>
  <si>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</si>
  <si>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</si>
  <si>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</si>
  <si>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</si>
  <si>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</si>
  <si>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</si>
  <si>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</si>
  <si>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</si>
  <si>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</si>
  <si>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</si>
  <si>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</si>
  <si>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</si>
  <si>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</si>
  <si>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</si>
  <si>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</si>
  <si>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</si>
  <si>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</si>
  <si>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</si>
  <si>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</si>
  <si>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</si>
  <si>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</si>
  <si>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</si>
  <si>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</si>
  <si>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</si>
  <si>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</si>
  <si>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</si>
  <si>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</si>
  <si>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</si>
  <si>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</si>
  <si>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</si>
  <si>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</si>
  <si>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</si>
  <si>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</si>
  <si>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</si>
  <si>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</si>
  <si>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</si>
  <si>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</si>
  <si>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</si>
  <si>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</si>
  <si>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</si>
  <si>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</si>
  <si>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</si>
  <si>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</si>
  <si>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</si>
  <si>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</si>
  <si>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</si>
  <si>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</si>
  <si>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</si>
  <si>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</si>
  <si>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</si>
  <si>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</si>
  <si>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</si>
  <si>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</si>
  <si>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</si>
  <si>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</si>
  <si>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</si>
  <si>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</si>
  <si>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</si>
  <si>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</si>
  <si>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</si>
  <si>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</si>
  <si>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</si>
  <si>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</si>
  <si>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</si>
  <si>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</si>
  <si>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</si>
  <si>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</si>
  <si>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</si>
  <si>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</si>
  <si>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</si>
  <si>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</si>
  <si>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</si>
  <si>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</si>
  <si>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</si>
  <si>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</si>
  <si>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</si>
  <si>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</si>
  <si>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</si>
  <si>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</si>
  <si>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</si>
  <si>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</si>
  <si>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</si>
  <si>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</si>
  <si>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</si>
  <si>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</si>
  <si>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</si>
  <si>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</si>
  <si>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</si>
  <si>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</si>
  <si>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</si>
  <si>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</si>
  <si>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</si>
  <si>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</si>
  <si>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</si>
  <si>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</si>
  <si>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</si>
  <si>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</si>
  <si>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</si>
  <si>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</si>
  <si>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</si>
  <si>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</si>
  <si>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</si>
  <si>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</si>
  <si>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</si>
  <si>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</si>
  <si>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</si>
  <si>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</si>
  <si>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</si>
  <si>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</si>
  <si>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</si>
  <si>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</si>
  <si>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</si>
  <si>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</si>
  <si>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</si>
  <si>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</si>
  <si>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</si>
  <si>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</si>
  <si>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</si>
  <si>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</si>
  <si>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</si>
  <si>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</si>
  <si>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</si>
  <si>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</si>
  <si>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</si>
  <si>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</si>
  <si>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</si>
  <si>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</si>
  <si>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</si>
  <si>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</si>
  <si>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</si>
  <si>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</si>
  <si>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</si>
  <si>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</si>
  <si>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</si>
  <si>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</si>
  <si>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</si>
  <si>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</si>
  <si>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</si>
  <si>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</si>
  <si>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</si>
  <si>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</si>
  <si>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</si>
  <si>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</si>
  <si>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</si>
  <si>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</si>
  <si>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</si>
  <si>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</si>
  <si>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</si>
  <si>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</si>
  <si>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</si>
  <si>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</si>
  <si>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</si>
  <si>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</si>
  <si>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</si>
  <si>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</si>
  <si>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</si>
  <si>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</si>
  <si>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</si>
  <si>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</si>
  <si>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</si>
  <si>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</si>
  <si>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</si>
  <si>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</si>
  <si>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</si>
  <si>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</si>
  <si>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</si>
  <si>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</si>
  <si>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</si>
  <si>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</si>
  <si>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</si>
  <si>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</si>
  <si>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</si>
  <si>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</si>
  <si>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</si>
  <si>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</si>
  <si>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</si>
  <si>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</si>
  <si>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</si>
  <si>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</si>
  <si>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</si>
  <si>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</si>
  <si>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</si>
  <si>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</si>
  <si>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</si>
  <si>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</si>
  <si>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</si>
  <si>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</si>
  <si>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</si>
  <si>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</si>
  <si>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</si>
  <si>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</si>
  <si>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</si>
  <si>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</si>
  <si>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</si>
  <si>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</si>
  <si>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</si>
  <si>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</si>
  <si>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</si>
  <si>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</si>
  <si>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</si>
  <si>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</si>
  <si>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</si>
  <si>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</si>
  <si>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</si>
  <si>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</si>
  <si>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</si>
  <si>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</si>
  <si>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</si>
  <si>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</si>
  <si>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</si>
  <si>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</si>
  <si>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</si>
  <si>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</si>
  <si>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</si>
  <si>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</si>
  <si>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</si>
  <si>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</si>
  <si>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</si>
  <si>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</si>
  <si>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</si>
  <si>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</si>
  <si>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</si>
  <si>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</si>
  <si>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</si>
  <si>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</si>
  <si>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</si>
  <si>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</si>
  <si>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</si>
  <si>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</si>
  <si>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</si>
  <si>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</si>
  <si>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</si>
  <si>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</si>
  <si>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</si>
  <si>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</si>
  <si>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</si>
  <si>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</si>
  <si>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</si>
  <si>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</si>
  <si>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</si>
  <si>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</si>
  <si>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</si>
  <si>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</si>
  <si>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</si>
  <si>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</si>
  <si>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</si>
  <si>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</si>
  <si>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</si>
  <si>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</si>
  <si>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</si>
  <si>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</si>
  <si>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</si>
  <si>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</si>
  <si>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</si>
  <si>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</si>
  <si>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</si>
  <si>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</si>
  <si>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</si>
  <si>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</si>
  <si>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</si>
  <si>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</si>
  <si>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</si>
  <si>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</si>
  <si>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</si>
  <si>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</si>
  <si>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</si>
  <si>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</si>
  <si>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</si>
  <si>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</si>
  <si>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</si>
  <si>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</si>
  <si>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</si>
  <si>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</si>
  <si>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</si>
  <si>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</si>
  <si>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</si>
  <si>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</si>
  <si>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</si>
  <si>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</si>
  <si>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</si>
  <si>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</si>
  <si>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</si>
  <si>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</si>
  <si>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</si>
  <si>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</si>
  <si>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</si>
  <si>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</si>
  <si>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</si>
  <si>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</si>
  <si>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</si>
  <si>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</si>
  <si>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</si>
  <si>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</si>
  <si>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</si>
  <si>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</si>
  <si>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</si>
  <si>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</si>
  <si>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</si>
  <si>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</si>
  <si>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</si>
  <si>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</si>
  <si>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</si>
  <si>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</si>
  <si>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</si>
  <si>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</si>
  <si>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</si>
  <si>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</si>
  <si>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</si>
  <si>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</si>
  <si>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</si>
  <si>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</si>
  <si>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</si>
  <si>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</si>
  <si>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</si>
  <si>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</si>
  <si>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</si>
  <si>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</si>
  <si>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</si>
  <si>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</si>
  <si>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</si>
  <si>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</si>
  <si>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</si>
  <si>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</si>
  <si>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</si>
  <si>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</si>
  <si>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</si>
  <si>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</si>
  <si>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</si>
  <si>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</si>
  <si>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</si>
  <si>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</si>
  <si>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</si>
  <si>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</si>
  <si>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</si>
  <si>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</si>
  <si>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</si>
  <si>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</si>
  <si>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</si>
  <si>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</si>
  <si>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</si>
  <si>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</si>
  <si>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</si>
  <si>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</si>
  <si>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</si>
  <si>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</si>
  <si>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</si>
  <si>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</si>
  <si>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</si>
  <si>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</si>
  <si>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</si>
  <si>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</si>
  <si>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</si>
  <si>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</si>
  <si>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</si>
  <si>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</si>
  <si>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</si>
  <si>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</si>
  <si>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</si>
  <si>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</si>
  <si>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</si>
  <si>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</si>
  <si>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</si>
  <si>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</si>
  <si>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</si>
  <si>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</si>
  <si>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</si>
  <si>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</si>
  <si>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</si>
  <si>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</si>
  <si>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</si>
  <si>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</si>
  <si>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</si>
  <si>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</si>
  <si>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</si>
  <si>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</si>
  <si>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</si>
  <si>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</si>
  <si>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</si>
  <si>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</si>
  <si>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</si>
  <si>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</si>
  <si>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</si>
  <si>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</si>
  <si>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</si>
  <si>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</si>
  <si>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</si>
  <si>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</si>
  <si>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</si>
  <si>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</si>
  <si>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</si>
  <si>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</si>
  <si>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</si>
  <si>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</si>
  <si>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</si>
  <si>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</si>
  <si>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</si>
  <si>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</si>
  <si>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</si>
  <si>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</si>
  <si>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</si>
  <si>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</si>
  <si>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</si>
  <si>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</si>
  <si>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</si>
  <si>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</si>
  <si>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</si>
  <si>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</si>
  <si>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</si>
  <si>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</si>
  <si>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</si>
  <si>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</si>
  <si>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</si>
  <si>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</si>
  <si>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</si>
  <si>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</si>
  <si>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</si>
  <si>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</si>
  <si>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</si>
  <si>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</si>
  <si>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</si>
  <si>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</si>
  <si>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</si>
  <si>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</si>
  <si>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</si>
  <si>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</si>
  <si>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</si>
  <si>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</si>
  <si>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</si>
  <si>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</si>
  <si>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</si>
  <si>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</si>
  <si>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</si>
  <si>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</si>
  <si>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</si>
  <si>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</si>
  <si>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</si>
  <si>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</si>
  <si>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</si>
  <si>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</si>
  <si>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</si>
  <si>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</si>
  <si>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</si>
  <si>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</si>
  <si>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</si>
  <si>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</si>
  <si>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</si>
  <si>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</si>
  <si>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</si>
  <si>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</si>
  <si>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</si>
  <si>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</si>
  <si>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</si>
  <si>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</si>
  <si>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</si>
  <si>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</si>
  <si>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</si>
  <si>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</si>
  <si>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</si>
  <si>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</si>
  <si>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</si>
  <si>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</si>
  <si>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</si>
  <si>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</si>
  <si>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</si>
  <si>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</si>
  <si>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</si>
  <si>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</si>
  <si>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</si>
  <si>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</si>
  <si>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</si>
  <si>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</si>
  <si>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</si>
  <si>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</si>
  <si>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</si>
  <si>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</si>
  <si>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</si>
  <si>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</si>
  <si>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</si>
  <si>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</si>
  <si>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</si>
  <si>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</si>
  <si>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</si>
  <si>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</si>
  <si>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</si>
  <si>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</si>
  <si>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</si>
  <si>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</si>
  <si>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</si>
  <si>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</si>
  <si>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</si>
  <si>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</si>
  <si>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</si>
  <si>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</si>
  <si>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</si>
  <si>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</si>
  <si>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</si>
  <si>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</si>
  <si>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</si>
  <si>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</si>
  <si>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</si>
  <si>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</si>
  <si>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</si>
  <si>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</si>
  <si>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</si>
  <si>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</si>
  <si>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</si>
  <si>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</si>
  <si>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</si>
  <si>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</si>
  <si>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</si>
  <si>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</si>
  <si>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</si>
  <si>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</si>
  <si>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</si>
  <si>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</si>
  <si>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</si>
  <si>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</si>
  <si>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</si>
  <si>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</si>
  <si>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</si>
  <si>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</si>
  <si>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</si>
  <si>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</si>
  <si>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</si>
  <si>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</si>
  <si>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</si>
  <si>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</si>
  <si>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</si>
  <si>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</si>
  <si>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</si>
  <si>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</si>
  <si>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</si>
  <si>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</si>
  <si>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</si>
  <si>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</si>
  <si>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</si>
  <si>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</si>
  <si>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</si>
  <si>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</si>
  <si>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</si>
  <si>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</si>
  <si>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</si>
  <si>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</si>
  <si>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</si>
  <si>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</si>
  <si>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</si>
  <si>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</si>
  <si>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</si>
  <si>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</si>
  <si>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</si>
  <si>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</si>
  <si>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</si>
  <si>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</si>
  <si>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</si>
  <si>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</si>
  <si>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</si>
  <si>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</si>
  <si>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</si>
  <si>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</si>
  <si>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</si>
  <si>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</si>
  <si>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</si>
  <si>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</si>
  <si>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</si>
  <si>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</si>
  <si>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</si>
  <si>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</si>
  <si>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</si>
  <si>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</si>
  <si>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</si>
  <si>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</si>
  <si>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</si>
  <si>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</si>
  <si>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</si>
  <si>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</si>
  <si>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</si>
  <si>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</si>
  <si>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</si>
  <si>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</si>
  <si>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</si>
  <si>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</si>
  <si>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</si>
  <si>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</si>
  <si>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</si>
  <si>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</si>
  <si>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</si>
  <si>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</si>
  <si>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</si>
  <si>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</si>
  <si>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</si>
  <si>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</si>
  <si>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</si>
  <si>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</si>
  <si>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</si>
  <si>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</si>
  <si>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</si>
  <si>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</si>
  <si>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</si>
  <si>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</si>
  <si>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</si>
  <si>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</si>
  <si>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</si>
  <si>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</si>
  <si>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</si>
  <si>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</si>
  <si>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</si>
  <si>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</si>
  <si>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</si>
  <si>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</si>
  <si>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</si>
  <si>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</si>
  <si>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</si>
  <si>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</si>
  <si>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</si>
  <si>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</si>
  <si>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</si>
  <si>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</si>
  <si>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</si>
  <si>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</si>
  <si>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</si>
  <si>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</si>
  <si>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EM team on the way need 10 Min</t>
  </si>
  <si>
    <t>PCM-20251115-00001785</t>
  </si>
  <si>
    <t xml:space="preserve">access issue as site  Located at seaport accessible during working hours and days </t>
  </si>
  <si>
    <t>PCM-20251115-00001923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</si>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</sst>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22" fontId="7" fillId="7" borderId="5" xfId="0" applyNumberFormat="1" applyFont="1" applyFill="1" applyBorder="1" applyAlignment="1">
      <alignment horizontal="center" vertical="center"/>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313.69470312500198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45976.643129050928</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2.8071180560800713E-2</v>
      </c>
      <c r="H4" s="111">
        <v>45976.608738425923</v>
      </c>
      <c r="I4" s="109" t="str">
        <f>IFERROR(VLOOKUP(D4,DB!A:F,6,0),"")</f>
        <v>SCECO</v>
      </c>
      <c r="J4" s="109" t="str">
        <f>IFERROR(VLOOKUP(D4,DB!A:G,7,0),"")</f>
        <v>Vandalized</v>
      </c>
      <c r="K4" s="113" t="s">
        <v>39027</v>
      </c>
      <c r="L4" s="114" t="str">
        <f>IFERROR(VLOOKUP(D4,DB!A:I,9,0),"")</f>
        <v>Latis</v>
      </c>
    </row>
    <row r="5" spans="1:15" ht="15" customHeight="1">
      <c r="A5" s="159" t="s">
        <v>39028</v>
      </c>
      <c r="B5" s="109" t="str">
        <f>IFERROR(VLOOKUP(D5,DB!A:K,11,0),"")</f>
        <v>R1</v>
      </c>
      <c r="C5" s="109">
        <v>2</v>
      </c>
      <c r="D5" s="109" t="s">
        <v>19511</v>
      </c>
      <c r="E5" s="110" t="s">
        <v>39026</v>
      </c>
      <c r="F5" s="111">
        <v>45976.615624999999</v>
      </c>
      <c r="G5" s="112">
        <f t="shared" ca="1" si="0"/>
        <v>2.7504050929564983E-2</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45976.643129050928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45976.643129050928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45976.643129050928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45976.643129050928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45976.643129050928</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45976.643129050928</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45976.643129050928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45976.643129050928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45976.643129050928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45976.643129050928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45976.643129050928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45976.643129050928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45976.643129050928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45976.643129050928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45976.643129050928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45976.643129050928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45976.643129050928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45976.643129050928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45976.643129050928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45976.643129050928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45976.643129050928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45976.643129050928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45976.643129050928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45976.643129050928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45976.643129050928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45976.643129050928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45976.643129050928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45976.643129050928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45976.643129050928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45976.643129050928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45976.643129050928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45976.643129050928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45976.643129050928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45976.643129050928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45976.643129050928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45976.643129050928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45976.643129050928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45976.643129050928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45976.643129050928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45976.643129050928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45976.643129050928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45976.643129050928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45976.643129050928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45976.643129050928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45976.643129050928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45976.643129050928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45976.643129050928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45976.643129050928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45976.643129050928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45976.643129050928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45976.643129050928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45976.643129050928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45976.643129050928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45976.643129050928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45976.643129050928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45976.643129050928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45976.643129050928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45976.643129050928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45976.643129050928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45976.643129050928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45976.643129050928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45976.643129050928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45976.643129050928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45976.643129050928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45976.643129050928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45976.643129050928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45976.643129050928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45976.643129050928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45976.643129050928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45976.643129050928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45976.643129050928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45976.643129050928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45976.643129050928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45976.643129050928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45976.643129050928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45976.643129050928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45976.643129050928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45976.643129050928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45976.643129050928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45976.643129050928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45976.643129050928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45976.643129050928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45976.643129050928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45976.643129050928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45976.643129050928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45976.643129050928</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C459C0E1-948D-49BF-AF2B-31EF7137DB0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151.64329108796665</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7">
        <v>45976.436342592591</v>
      </c>
      <c r="G4" s="105">
        <f ca="1">IFERROR(NOW()-F4,"-")</f>
        <v>0.2067864583368646</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45976.643129050928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45976.643129050928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45976.643129050928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45976.643129050928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45976.643129050928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45976.643129050928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45976.643129050928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45976.643129050928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45976.643129050928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45976.643129050928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45976.643129050928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45976.643129050928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45976.643129050928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45976.643129050928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45976.643129050928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45976.643129050928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45976.643129050928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45976.643129050928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45976.643129050928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45976.643129050928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45976.643129050928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45976.643129050928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45976.643129050928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45976.643129050928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45976.643129050928</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45976.643129050928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45976.643129050928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45976.643129050928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45976.643129050928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45976.643129050928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45976.643129050928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45976.643129050928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45976.643129050928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45976.643129050928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45976.643129050928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45976.643129050928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45976.643129050928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45976.643129050928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45976.643129050928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45976.643129050928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45976.643129050928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45976.643129050928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45976.643129050928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45976.643129050928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45976.643129050928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45976.643129050928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45976.643129050928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45976.643129050928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45976.643129050928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45976.643129050928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45976.643129050928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45976.643129050928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45976.643129050928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45976.643129050928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45976.643129050928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45976.643129050928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45976.643129050928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45976.643129050928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45976.643129050928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45976.643129050928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45976.643129050928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45976.643129050928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45976.643129050928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45976.643129050928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45976.643129050928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45976.643129050928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45976.643129050928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45976.643129050928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45976.643129050928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45976.643129050928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45976.643129050928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45976.643129050928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45976.643129050928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45976.643129050928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45976.643129050928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45976.643129050928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45976.643129050928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45976.643129050928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45976.643129050928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45976.643129050928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45976.643129050928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45976.643129050928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45976.643129050928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45976.643129050928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45976.643129050928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45976.643129050928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45976.643129050928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45976.643129050928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45976.643129050928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45976.643129050928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45976.643129050928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45976.643129050928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45976.643129050928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45976.643129050928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45976.643129050928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45976.643129050928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45976.643129050928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45976.643129050928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45976.643129050928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45976.643129050928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45976.643129050928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45976.643129050928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45976.643129050928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45976.643129050928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45976.643129050928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45976.643129050928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45976.643129050928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45976.643129050928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45976.643129050928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45976.643129050928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45976.643129050928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45976.643129050928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45976.643129050928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45976.643129050928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45976.643129050928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45976.643129050928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45976.643129050928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45976.643129050928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45976.643129050928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45976.643129050928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45976.643129050928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45976.643129050928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45976.643129050928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45976.643129050928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45976.643129050928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45976.643129050928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45976.643129050928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45976.643129050928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45976.643129050928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45976.643129050928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45976.643129050928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45976.643129050928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45976.643129050928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45976.643129050928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45976.643129050928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45976.643129050928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45976.643129050928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45976.643129050928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45976.643129050928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45976.643129050928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45976.643129050928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45976.643129050928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45976.643129050928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45976.643129050928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45976.643129050928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45976.643129050928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45976.643129050928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45976.643129050928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45976.643129050928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45976.643129050928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45976.643129050928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45976.643129050928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45976.643129050928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45976.643129050928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45976.643129050928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45976.643129050928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45976.643129050928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45976.643129050928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45976.643129050928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45976.643129050928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45976.643129050928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45976.643129050928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45976.643129050928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45976.643129050928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45976.643129050928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45976.643129050928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45976.643129050928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45976.643129050928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45976.643129050928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45976.643129050928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45976.643129050928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45976.643129050928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45976.643129050928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45976.643129050928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45976.643129050928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45976.643129050928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45976.643129050928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45976.643129050928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45976.643129050928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45976.643129050928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45976.643129050928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45976.643129050928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45976.643129050928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45976.643129050928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45976.643129050928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45976.643129050928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45976.643129050928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45976.643129050928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45976.643129050928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45976.643129050928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45976.643129050928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45976.643129050928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45976.643129050928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45976.643129050928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45976.643129050928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45976.643129050928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45976.643129050928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45976.643129050928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45976.643129050928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45976.643129050928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45976.643129050928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45976.643129050928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45976.643129050928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45976.643129050928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45976.643129050928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45976.643129050928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45976.643129050928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45976.643129050928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45976.643129050928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45976.643129050928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45976.643129050928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45976.643129050928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45976.643129050928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45976.643129050928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45976.643129050928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45976.643129050928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45976.643129050928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45976.643129050928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45976.643129050928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45976.643129050928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45976.643129050928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45976.643129050928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45976.643129050928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45976.643129050928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45976.643129050928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45976.643129050928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45976.643129050928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45976.643129050928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45976.643129050928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45976.643129050928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45976.643129050928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45976.643129050928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45976.643129050928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45976.643129050928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45976.643129050928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45976.643129050928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45976.643129050928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45976.643129050928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45976.643129050928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45976.643129050928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45976.643129050928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45976.643129050928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45976.643129050928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45976.643129050928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45976.643129050928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45976.643129050928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45976.643129050928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45976.643129050928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45976.643129050928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45976.643129050928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45976.643129050928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45976.643129050928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45976.643129050928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45976.643129050928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45976.643129050928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45976.643129050928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45976.643129050928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45976.643129050928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45976.643129050928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45976.643129050928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45976.643129050928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45976.643129050928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45976.643129050928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45976.643129050928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45976.643129050928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45976.643129050928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45976.643129050928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45976.643129050928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45976.643129050928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45976.643129050928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45976.643129050928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45976.643129050928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45976.643129050928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45976.643129050928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45976.643129050928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45976.643129050928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45976.643129050928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45976.643129050928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45976.643129050928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45976.643129050928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45976.643129050928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45976.643129050928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45976.643129050928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45976.643129050928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45976.643129050928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45976.643129050928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45976.643129050928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45976.643129050928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45976.643129050928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45976.643129050928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45976.643129050928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45976.643129050928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45976.643129050928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45976.643129050928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45976.643129050928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45976.643129050928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45976.643129050928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45976.643129050928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45976.643129050928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45976.643129050928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45976.643129050928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45976.643129050928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45976.643129050928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45976.643129050928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45976.643129050928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45976.643129050928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45976.643129050928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45976.643129050928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45976.643129050928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45976.643129050928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45976.643129050928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45976.643129050928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45976.643129050928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45976.643129050928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45976.643129050928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45976.643129050928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45976.643129050928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45976.643129050928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45976.643129050928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45976.643129050928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45976.643129050928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45976.643129050928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45976.643129050928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45976.643129050928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45976.643129050928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45976.643129050928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45976.643129050928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45976.643129050928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45976.643129050928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45976.643129050928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45976.643129050928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45976.643129050928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45976.643129050928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45976.643129050928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45976.643129050928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45976.643129050928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45976.643129050928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45976.643129050928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45976.643129050928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45976.643129050928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45976.643129050928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45976.643129050928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45976.643129050928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45976.643129050928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45976.643129050928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45976.643129050928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45976.643129050928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45976.643129050928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45976.643129050928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45976.643129050928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45976.643129050928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45976.643129050928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45976.643129050928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45976.643129050928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45976.643129050928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45976.643129050928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45976.643129050928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45976.643129050928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45976.643129050928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45976.643129050928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45976.643129050928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45976.643129050928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45976.643129050928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45976.643129050928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45976.643129050928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45976.643129050928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45976.643129050928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45976.643129050928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45976.643129050928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45976.643129050928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45976.643129050928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45976.643129050928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45976.643129050928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45976.643129050928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45976.643129050928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45976.643129050928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45976.643129050928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45976.643129050928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45976.643129050928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45976.643129050928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45976.643129050928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45976.643129050928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45976.643129050928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45976.643129050928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45976.643129050928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45976.643129050928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45976.643129050928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45976.643129050928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45976.643129050928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45976.643129050928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45976.643129050928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45976.643129050928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45976.643129050928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45976.643129050928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45976.643129050928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45976.643129050928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45976.643129050928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45976.643129050928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45976.643129050928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45976.643129050928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45976.643129050928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45976.643129050928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45976.643129050928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45976.643129050928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45976.643129050928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45976.643129050928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45976.643129050928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45976.643129050928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45976.643129050928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45976.643129050928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45976.643129050928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45976.643129050928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45976.643129050928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45976.643129050928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45976.643129050928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45976.643129050928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45976.643129050928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45976.643129050928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45976.643129050928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45976.643129050928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45976.643129050928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45976.643129050928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45976.643129050928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45976.643129050928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45976.643129050928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45976.643129050928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45976.643129050928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45976.643129050928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45976.643129050928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45976.643129050928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45976.643129050928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45976.643129050928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45976.643129050928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45976.643129050928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45976.643129050928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45976.643129050928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45976.643129050928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45976.643129050928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45976.643129050928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45976.643129050928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45976.643129050928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45976.643129050928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45976.643129050928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45976.643129050928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45976.643129050928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45976.643129050928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45976.643129050928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45976.643129050928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45976.643129050928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45976.643129050928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45976.643129050928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45976.643129050928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45976.643129050928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45976.643129050928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45976.643129050928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45976.643129050928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45976.643129050928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45976.643129050928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45976.643129050928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45976.643129050928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45976.643129050928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45976.643129050928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45976.643129050928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45976.643129050928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45976.643129050928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45976.643129050928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45976.643129050928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45976.643129050928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45976.643129050928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45976.643129050928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45976.643129050928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45976.643129050928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45976.643129050928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45976.643129050928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45976.643129050928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45976.643129050928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45976.643129050928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45976.643129050928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45976.643129050928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45976.643129050928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45976.643129050928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45976.643129050928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45976.643129050928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45976.643129050928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45976.643129050928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45976.643129050928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45976.643129050928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45976.643129050928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45976.643129050928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45976.643129050928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45976.643129050928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45976.643129050928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45976.643129050928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45976.643129050928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45976.643129050928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45976.643129050928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45976.643129050928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45976.643129050928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45976.643129050928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45976.643129050928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45976.643129050928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45976.643129050928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45976.643129050928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45976.643129050928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45976.643129050928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45976.643129050928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45976.643129050928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45976.643129050928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45976.643129050928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45976.643129050928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45976.643129050928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45976.643129050928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45976.643129050928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45976.643129050928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45976.643129050928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45976.643129050928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45976.643129050928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45976.643129050928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45976.643129050928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45976.643129050928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45976.643129050928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45976.643129050928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45976.643129050928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45976.643129050928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45976.643129050928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45976.643129050928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45976.643129050928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45976.643129050928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45976.643129050928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45976.643129050928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45976.643129050928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45976.643129050928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45976.643129050928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45976.643129050928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45976.643129050928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45976.643129050928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45976.643129050928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45976.643129050928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45976.643129050928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45976.643129050928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45976.643129050928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45976.643129050928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45976.643129050928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45976.643129050928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45976.643129050928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45976.643129050928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45976.643129050928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45976.643129050928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45976.643129050928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45976.643129050928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45976.643129050928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45976.643129050928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45976.643129050928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45976.643129050928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45976.643129050928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45976.643129050928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45976.643129050928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45976.643129050928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45976.643129050928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45976.643129050928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45976.643129050928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45976.643129050928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45976.643129050928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45976.643129050928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45976.643129050928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45976.643129050928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45976.643129050928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45976.643129050928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45976.643129050928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45976.643129050928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45976.643129050928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45976.643129050928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45976.643129050928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45976.643129050928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45976.643129050928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45976.643129050928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45976.643129050928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45976.643129050928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45976.643129050928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45976.643129050928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45976.643129050928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45976.643129050928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45976.643129050928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45976.643129050928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45976.643129050928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45976.643129050928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45976.643129050928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45976.643129050928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45976.643129050928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45976.643129050928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45976.643129050928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45976.643129050928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45976.643129050928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45976.643129050928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45976.643129050928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45976.643129050928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45976.643129050928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45976.643129050928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45976.643129050928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45976.643129050928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45976.643129050928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45976.643129050928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45976.643129050928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45976.643129050928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45976.643129050928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45976.643129050928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45976.643129050928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45976.643129050928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45976.643129050928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45976.643129050928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45976.643129050928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45976.643129050928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45976.643129050928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45976.643129050928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45976.643129050928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45976.643129050928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45976.643129050928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45976.643129050928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45976.643129050928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45976.643129050928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45976.643129050928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45976.643129050928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45976.643129050928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45976.643129050928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45976.643129050928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45976.643129050928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45976.643129050928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45976.643129050928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45976.643129050928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45976.643129050928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45976.643129050928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45976.643129050928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45976.643129050928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45976.643129050928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45976.643129050928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45976.643129050928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45976.643129050928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45976.643129050928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45976.643129050928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45976.643129050928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45976.643129050928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45976.643129050928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45976.643129050928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45976.643129050928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45976.643129050928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45976.643129050928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45976.643129050928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45976.643129050928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45976.643129050928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45976.643129050928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45976.643129050928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45976.643129050928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45976.643129050928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45976.643129050928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45976.643129050928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45976.643129050928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45976.643129050928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45976.643129050928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45976.643129050928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45976.643129050928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45976.643129050928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45976.643129050928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45976.643129050928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45976.643129050928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45976.643129050928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45976.643129050928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45976.643129050928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45976.643129050928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45976.643129050928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45976.643129050928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45976.643129050928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45976.643129050928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45976.643129050928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45976.643129050928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45976.643129050928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45976.643129050928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45976.643129050928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45976.643129050928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45976.643129050928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45976.643129050928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45976.643129050928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45976.643129050928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45976.643129050928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45976.643129050928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45976.643129050928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45976.643129050928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45976.643129050928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45976.643129050928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45976.643129050928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45976.643129050928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45976.643129050928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45976.643129050928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45976.643129050928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45976.643129050928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45976.643129050928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45976.643129050928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45976.643129050928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45976.643129050928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45976.643129050928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45976.643129050928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45976.643129050928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45976.643129050928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45976.643129050928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45976.643129050928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45976.643129050928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45976.643129050928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45976.643129050928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45976.643129050928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45976.643129050928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45976.643129050928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45976.643129050928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45976.643129050928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45976.643129050928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45976.643129050928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45976.643129050928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45976.643129050928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45976.643129050928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45976.643129050928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45976.643129050928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45976.643129050928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45976.643129050928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45976.643129050928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45976.643129050928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45976.643129050928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45976.643129050928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45976.643129050928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45976.643129050928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45976.643129050928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45976.643129050928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45976.643129050928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45976.643129050928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45976.643129050928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45976.643129050928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45976.643129050928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45976.643129050928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45976.643129050928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45976.643129050928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45976.643129050928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45976.643129050928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45976.643129050928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45976.643129050928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45976.643129050928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45976.643129050928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45976.643129050928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45976.643129050928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45976.643129050928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45976.643129050928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45976.643129050928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45976.643129050928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45976.643129050928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45976.643129050928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45976.643129050928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45976.643129050928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45976.643129050928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45976.643129050928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45976.643129050928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45976.643129050928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45976.643129050928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45976.643129050928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45976.643129050928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45976.643129050928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45976.643129050928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45976.643129050928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45976.643129050928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45976.643129050928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45976.643129050928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45976.643129050928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45976.643129050928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45976.643129050928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45976.643129050928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45976.643129050928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45976.643129050928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45976.643129050928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45976.643129050928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45976.643129050928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45976.643129050928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45976.643129050928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45976.643129050928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45976.643129050928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45976.643129050928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45976.643129050928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45976.643129050928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45976.643129050928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45976.643129050928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45976.643129050928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45976.643129050928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45976.643129050928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45976.643129050928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45976.643129050928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45976.643129050928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45976.643129050928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45976.643129050928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45976.643129050928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45976.643129050928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45976.643129050928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45976.643129050928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45976.643129050928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45976.643129050928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45976.643129050928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45976.643129050928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45976.643129050928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45976.643129050928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45976.643129050928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45976.643129050928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45976.643129050928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45976.643129050928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45976.643129050928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45976.643129050928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45976.643129050928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45976.643129050928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45976.643129050928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45976.643129050928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45976.643129050928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45976.643129050928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45976.643129050928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45976.643129050928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45976.643129050928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45976.643129050928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45976.643129050928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45976.643129050928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45976.643129050928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45976.643129050928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45976.643129050928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45976.643129050928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45976.643129050928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45976.643129050928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45976.643129050928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45976.643129050928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45976.643129050928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45976.643129050928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45976.643129050928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45976.643129050928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45976.643129050928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45976.643129050928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45976.643129050928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45976.643129050928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45976.643129050928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45976.643129050928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45976.643129050928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45976.643129050928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45976.643129050928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45976.643129050928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45976.643129050928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45976.643129050928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45976.643129050928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45976.643129050928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45976.643129050928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45976.643129050928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45976.643129050928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45976.643129050928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45976.643129050928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45976.643129050928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45976.643129050928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45976.643129050928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45976.643129050928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45976.643129050928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45976.643129050928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45976.643129050928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45976.643129050928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45976.643129050928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45976.643129050928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45976.643129050928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45976.643129050928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45976.643129050928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45976.643129050928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45976.643129050928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45976.643129050928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45976.643129050928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45976.643129050928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45976.643129050928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45976.643129050928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45976.643129050928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45976.643129050928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45976.643129050928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45976.643129050928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45976.643129050928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45976.643129050928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45976.643129050928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45976.643129050928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45976.643129050928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45976.643129050928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45976.643129050928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45976.643129050928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45976.643129050928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45976.643129050928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45976.643129050928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45976.643129050928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45976.643129050928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45976.643129050928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45976.643129050928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45976.643129050928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45976.643129050928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45976.643129050928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45976.643129050928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45976.643129050928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45976.643129050928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45976.643129050928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45976.643129050928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45976.643129050928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45976.643129050928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45976.643129050928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45976.643129050928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45976.643129050928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45976.643129050928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45976.643129050928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45976.643129050928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45976.643129050928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45976.643129050928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45976.643129050928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45976.643129050928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45976.643129050928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45976.643129050928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45976.643129050928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45976.643129050928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45976.643129050928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45976.643129050928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45976.643129050928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45976.643129050928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45976.643129050928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45976.643129050928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45976.643129050928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45976.643129050928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45976.643129050928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45976.643129050928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45976.643129050928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45976.643129050928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45976.643129050928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45976.643129050928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45976.643129050928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45976.643129050928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45976.643129050928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45976.643129050928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45976.643129050928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45976.643129050928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45976.643129050928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45976.643129050928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45976.643129050928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45976.643129050928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45976.643129050928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45976.643129050928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45976.643129050928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45976.643129050928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45976.643129050928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45976.643129050928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45976.643129050928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45976.643129050928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45976.643129050928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45976.643129050928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45976.643129050928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45976.643129050928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45976.643129050928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45976.643129050928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45976.643129050928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45976.643129050928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45976.643129050928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45976.643129050928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45976.643129050928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45976.643129050928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45976.643129050928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45976.643129050928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45976.643129050928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45976.643129050928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45976.643129050928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45976.643129050928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45976.643129050928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45976.643129050928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45976.643129050928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45976.643129050928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45976.643129050928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45976.643129050928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45976.643129050928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45976.643129050928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45976.643129050928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45976.643129050928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45976.643129050928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45976.643129050928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45976.643129050928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45976.643129050928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45976.643129050928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45976.643129050928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45976.643129050928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45976.643129050928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45976.643129050928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45976.643129050928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45976.643129050928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45976.643129050928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45976.643129050928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45976.643129050928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45976.643129050928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45976.643129050928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45976.643129050928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45976.643129050928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45976.643129050928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45976.643129050928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45976.643129050928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45976.643129050928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45976.643129050928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45976.643129050928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45976.643129050928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45976.643129050928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45976.643129050928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45976.643129050928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45976.643129050928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45976.643129050928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45976.643129050928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45976.643129050928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45976.643129050928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45976.643129050928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45976.643129050928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45976.643129050928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45976.643129050928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45976.643129050928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45976.643129050928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45976.643129050928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45976.643129050928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45976.643129050928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45976.643129050928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45976.643129050928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45976.643129050928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45976.643129050928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tabSelected="1" workbookViewId="0">
      <selection activeCell="D19" sqref="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273.16241145833192</v>
      </c>
      <c r="H2" s="96">
        <v>45703.474768518521</v>
      </c>
      <c r="I2" s="96" t="str">
        <f>IFERROR(VLOOKUP(D2,DB!A:F,6,0),"")</f>
        <v>SCECO</v>
      </c>
      <c r="J2" s="96" t="str">
        <f>IFERROR(VLOOKUP(D2,DB!A:G,7,0),"")</f>
        <v>Dead</v>
      </c>
      <c r="K2" s="98" t="s">
        <v>39115</v>
      </c>
      <c r="L2" s="92" t="str">
        <f>IFERROR(VLOOKUP(D2,DB!A:I,9,0),"")</f>
        <v>Latis</v>
      </c>
    </row>
    <row r="3" spans="1:16" ht="28.5" customHeight="1">
      <c r="A3" s="135" t="s">
        <v>39116</v>
      </c>
      <c r="B3" s="135" t="str">
        <f>IFERROR(VLOOKUP(D3,DB!A:K,11,0),"")</f>
        <v>R4</v>
      </c>
      <c r="C3" s="94">
        <v>2</v>
      </c>
      <c r="D3" s="92" t="s">
        <v>39117</v>
      </c>
      <c r="E3" s="95" t="s">
        <v>39021</v>
      </c>
      <c r="F3" s="96">
        <v>45976.452013888891</v>
      </c>
      <c r="G3" s="97">
        <f ca="1">IFERROR(NOW()-F3,"")</f>
        <v>0.19111516203702195</v>
      </c>
      <c r="H3" s="96">
        <v>45976.444687499999</v>
      </c>
      <c r="I3" s="135" t="str">
        <f>IFERROR(VLOOKUP(D3,DB!A:F,6,0),"")</f>
        <v>SCECO</v>
      </c>
      <c r="J3" s="135" t="str">
        <f>IFERROR(VLOOKUP(D3,DB!A:G,7,0),"")</f>
        <v>Dead</v>
      </c>
      <c r="K3" s="98" t="s">
        <v>39118</v>
      </c>
      <c r="L3" s="92" t="str">
        <f>IFERROR(VLOOKUP(D3,DB!A:I,9,0),"")</f>
        <v>Latis</v>
      </c>
    </row>
    <row r="4" spans="1:16" ht="15" customHeight="1">
      <c r="A4" s="135" t="s">
        <v>39023</v>
      </c>
      <c r="B4" s="135" t="str">
        <f>IFERROR(VLOOKUP(D4,DB!A:K,11,0),"")</f>
        <v>R4</v>
      </c>
      <c r="C4" s="94">
        <v>2</v>
      </c>
      <c r="D4" s="92" t="s">
        <v>37150</v>
      </c>
      <c r="E4" s="95" t="s">
        <v>39021</v>
      </c>
      <c r="F4" s="96"/>
      <c r="G4" s="97">
        <f ca="1">IFERROR(NOW()-F4,"")</f>
        <v>45976.643129050928</v>
      </c>
      <c r="H4" s="96">
        <v>45976.54483796296</v>
      </c>
      <c r="I4" s="135" t="str">
        <f>IFERROR(VLOOKUP(D4,DB!A:F,6,0),"")</f>
        <v>SCECO</v>
      </c>
      <c r="J4" s="135" t="str">
        <f>IFERROR(VLOOKUP(D4,DB!A:G,7,0),"")</f>
        <v>Dead</v>
      </c>
      <c r="K4" s="98" t="s">
        <v>39119</v>
      </c>
      <c r="L4" s="92" t="str">
        <f>IFERROR(VLOOKUP(D4,DB!A:I,9,0),"")</f>
        <v>Latis</v>
      </c>
    </row>
    <row r="5" spans="1:16" ht="15" customHeight="1">
      <c r="A5" s="135" t="s">
        <v>39120</v>
      </c>
      <c r="B5" s="135" t="str">
        <f>IFERROR(VLOOKUP(D5,DB!A:K,11,0),"")</f>
        <v>R4</v>
      </c>
      <c r="C5" s="94">
        <v>1</v>
      </c>
      <c r="D5" s="92" t="s">
        <v>34317</v>
      </c>
      <c r="E5" s="95" t="s">
        <v>39021</v>
      </c>
      <c r="F5" s="96">
        <v>45976.589108796295</v>
      </c>
      <c r="G5" s="97">
        <f ca="1">IFERROR(NOW()-F5,"")</f>
        <v>5.4020254632632714E-2</v>
      </c>
      <c r="H5" s="96">
        <v>45976.583136574074</v>
      </c>
      <c r="I5" s="135" t="str">
        <f>IFERROR(VLOOKUP(D5,DB!A:F,6,0),"")</f>
        <v>SCECO</v>
      </c>
      <c r="J5" s="135" t="str">
        <f>IFERROR(VLOOKUP(D5,DB!A:G,7,0),"")</f>
        <v>Dead</v>
      </c>
      <c r="K5" s="98" t="s">
        <v>39121</v>
      </c>
      <c r="L5" s="92" t="str">
        <f>IFERROR(VLOOKUP(D5,DB!A:I,9,0),"")</f>
        <v>Latis</v>
      </c>
    </row>
    <row r="6" spans="1:16" ht="15" customHeight="1">
      <c r="A6" s="135" t="s">
        <v>39122</v>
      </c>
      <c r="B6" s="135" t="str">
        <f>IFERROR(VLOOKUP(D6,DB!A:K,11,0),"")</f>
        <v>R4</v>
      </c>
      <c r="C6" s="94">
        <v>1</v>
      </c>
      <c r="D6" s="92" t="s">
        <v>30502</v>
      </c>
      <c r="E6" s="95" t="s">
        <v>39021</v>
      </c>
      <c r="F6" s="96">
        <v>45976.632743055554</v>
      </c>
      <c r="G6" s="97">
        <f ca="1">IFERROR(NOW()-F6,"")</f>
        <v>1.038599537423579E-2</v>
      </c>
      <c r="H6" s="96">
        <v>45976.591122685182</v>
      </c>
      <c r="I6" s="135" t="str">
        <f>IFERROR(VLOOKUP(D6,DB!A:F,6,0),"")</f>
        <v>SCECO</v>
      </c>
      <c r="J6" s="135" t="str">
        <f>IFERROR(VLOOKUP(D6,DB!A:G,7,0),"")</f>
        <v>Dead+In progress</v>
      </c>
      <c r="K6" s="98" t="s">
        <v>39123</v>
      </c>
      <c r="L6" s="92" t="str">
        <f>IFERROR(VLOOKUP(D6,DB!A:I,9,0),"")</f>
        <v>Latis</v>
      </c>
    </row>
    <row r="7" spans="1:16" ht="15" customHeight="1">
      <c r="A7" s="135"/>
      <c r="B7" s="135" t="str">
        <f>IFERROR(VLOOKUP(D7,DB!A:K,11,0),"")</f>
        <v/>
      </c>
      <c r="C7" s="94"/>
      <c r="D7" s="92"/>
      <c r="E7" s="95"/>
      <c r="F7" s="96"/>
      <c r="G7" s="97">
        <f ca="1">IFERROR(NOW()-F7,"")</f>
        <v>45976.643129050928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45976.643129050928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45976.643129050928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45976.643129050928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45976.643129050928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45976.643129050928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45976.643129050928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45976.643129050928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45976.643129050928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45976.643129050928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45976.643129050928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60"/>
      <c r="E18" s="95"/>
      <c r="F18" s="96"/>
      <c r="G18" s="97">
        <f ca="1">IFERROR(NOW()-F18,"")</f>
        <v>45976.643129050928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45976.643129050928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45976.643129050928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45976.643129050928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45976.643129050928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45976.643129050928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45976.643129050928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45976.643129050928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45976.643129050928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45976.643129050928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45976.643129050928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45976.643129050928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45976.643129050928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45976.643129050928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45976.643129050928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45976.643129050928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45976.643129050928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45976.643129050928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45976.643129050928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45976.643129050928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45976.643129050928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45976.643129050928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45976.643129050928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45976.643129050928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45976.643129050928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45976.643129050928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45976.643129050928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45976.643129050928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45976.643129050928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45976.643129050928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45976.643129050928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45976.643129050928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45976.643129050928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45976.643129050928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45976.643129050928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45976.643129050928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45976.643129050928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45976.643129050928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45976.643129050928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45976.643129050928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45976.643129050928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45976.643129050928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45976.643129050928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45976.643129050928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45976.643129050928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45976.643129050928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45976.643129050928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45976.643129050928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45976.643129050928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45976.643129050928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45976.643129050928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45976.643129050928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45976.643129050928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45976.643129050928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45976.643129050928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45976.643129050928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45976.643129050928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45976.643129050928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45976.643129050928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45976.643129050928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45976.643129050928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45976.643129050928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45976.643129050928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45976.643129050928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45976.643129050928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45976.643129050928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45976.643129050928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45976.643129050928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45976.643129050928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45976.643129050928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45976.643129050928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45976.643129050928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45976.643129050928</v>
      </c>
      <c r="H90" s="96"/>
      <c r="I90" s="135" t="str">
        <f>IFERROR(VLOOKUP(D90,DB!A:F,6,0),"")</f>
        <v/>
      </c>
      <c r="J90" s="135" t="str">
        <f>IFERROR(VLOOKUP(D90,DB!A:G,7,0),"")</f>
        <v/>
      </c>
      <c r="K90" s="98"/>
      <c r="L90" s="92" t="str">
        <f>IFERROR(VLOOKUP(D90,DB!A:I,9,0),"")</f>
        <v/>
      </c>
    </row>
  </sheetData>
  <dataValidations count="2">
    <dataValidation allowBlank="1" showInputMessage="1" showErrorMessage="1" sqref="E1" xr:uid="{A4F81451-56CC-4543-9497-104C4E44EE4B}"/>
    <dataValidation type="list" allowBlank="1" showInputMessage="1" showErrorMessage="1" sqref="E2:E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84.811068865739799</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39026</v>
      </c>
      <c r="F3" s="38">
        <v>45926.188877314817</v>
      </c>
      <c r="G3" s="116">
        <f t="shared" ref="G3" ca="1" si="0">IFERROR(NOW()-F3,"")</f>
        <v>50.454251736111473</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39026</v>
      </c>
      <c r="F4" s="125">
        <v>45948.661111111112</v>
      </c>
      <c r="G4" s="126">
        <f t="shared" ref="G4" ca="1" si="1">IFERROR(NOW()-F4,"")</f>
        <v>27.982017939815705</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33539</v>
      </c>
      <c r="E6" s="124" t="s">
        <v>39026</v>
      </c>
      <c r="F6" s="124"/>
      <c r="G6" s="126">
        <f t="shared" ref="G6:G45" ca="1" si="2">IFERROR(NOW()-F6,"")</f>
        <v>45976.643129050928</v>
      </c>
      <c r="H6" s="125">
        <v>45976.204270833332</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56"/>
      <c r="E7" s="124"/>
      <c r="F7" s="124"/>
      <c r="G7" s="126">
        <f t="shared" ca="1" si="2"/>
        <v>45976.643129050928</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45976.643129050928</v>
      </c>
      <c r="H8" s="125"/>
      <c r="I8" s="124" t="str">
        <f>IFERROR(VLOOKUP(D8,DB!A:F,6,0),"")</f>
        <v/>
      </c>
      <c r="J8" s="124" t="str">
        <f>IFERROR(VLOOKUP(D8,DB!A:G,7,0),"")</f>
        <v/>
      </c>
      <c r="K8" s="124"/>
      <c r="L8" s="124" t="str">
        <f>IFERROR(VLOOKUP(D8,DB!A:I,9,0),"")</f>
        <v/>
      </c>
    </row>
    <row r="9" spans="1:13">
      <c r="A9" s="124"/>
      <c r="B9" s="124" t="str">
        <f>IFERROR(VLOOKUP(D9,DB!A:K,11,0),"")</f>
        <v>R5</v>
      </c>
      <c r="C9" s="124"/>
      <c r="D9" s="124" t="s">
        <v>34727</v>
      </c>
      <c r="E9" s="124"/>
      <c r="F9" s="124"/>
      <c r="G9" s="126">
        <f t="shared" ca="1" si="2"/>
        <v>45976.643129050928</v>
      </c>
      <c r="H9" s="125"/>
      <c r="I9" s="124" t="str">
        <f>IFERROR(VLOOKUP(D9,DB!A:F,6,0),"")</f>
        <v>SCECO</v>
      </c>
      <c r="J9" s="124" t="str">
        <f>IFERROR(VLOOKUP(D9,DB!A:G,7,0),"")</f>
        <v>Dead</v>
      </c>
      <c r="K9" s="124"/>
      <c r="L9" s="124" t="str">
        <f>IFERROR(VLOOKUP(D9,DB!A:I,9,0),"")</f>
        <v>Latis</v>
      </c>
    </row>
    <row r="10" spans="1:13">
      <c r="A10" s="124"/>
      <c r="B10" s="124" t="str">
        <f>IFERROR(VLOOKUP(D10,DB!A:K,11,0),"")</f>
        <v/>
      </c>
      <c r="C10" s="124"/>
      <c r="D10" s="124"/>
      <c r="E10" s="124"/>
      <c r="F10" s="124"/>
      <c r="G10" s="126">
        <f t="shared" ca="1" si="2"/>
        <v>45976.643129050928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45976.643129050928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45976.643129050928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45976.643129050928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45976.643129050928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45976.643129050928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45976.643129050928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45976.643129050928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45976.643129050928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45976.643129050928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45976.643129050928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45976.643129050928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45976.643129050928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45976.643129050928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45976.643129050928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45976.643129050928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45976.643129050928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45976.643129050928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45976.643129050928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45976.643129050928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45976.643129050928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45976.643129050928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45976.643129050928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45976.643129050928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45976.643129050928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45976.643129050928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45976.643129050928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45976.643129050928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45976.643129050928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45976.643129050928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45976.643129050928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45976.643129050928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45976.643129050928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45976.643129050928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45976.643129050928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45976.643129050928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45976.643129050928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45976.643129050928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45976.643129050928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45976.643129050928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45976.643129050928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45976.643129050928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45976.643129050928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45976.643129050928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45976.643129050928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45976.643129050928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45976.643129050928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45976.643129050928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45976.643129050928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45976.643129050928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45976.643129050928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45976.643129050928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45976.643129050928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45976.643129050928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45976.643129050928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45976.643129050928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45976.643129050928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45976.643129050928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45976.643129050928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45976.643129050928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45976.643129050928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45976.643129050928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45976.643129050928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45976.643129050928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45976.643129050928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45976.643129050928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45976.643129050928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45976.643129050928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45976.643129050928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45976.643129050928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45976.643129050928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45976.643129050928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45976.643129050928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45976.643129050928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45976.643129050928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45976.643129050928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45976.643129050928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45976.643129050928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45976.643129050928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45976.643129050928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45976.643129050928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45976.643129050928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45976.643129050928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45976.643129050928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45976.643129050928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45976.643129050928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45976.643129050928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45976.643129050928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45976.643129050928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45976.643129050928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45976.643129050928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45976.643129050928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45976.643129050928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45976.643129050928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45976.643129050928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45976.643129050928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45976.643129050928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45976.643129050928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45976.643129050928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45976.643129050928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45976.643129050928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45976.643129050928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45976.643129050928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45976.643129050928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45976.643129050928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45976.643129050928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45976.643129050928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45976.643129050928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45976.643129050928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45976.643129050928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45976.643129050928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45976.643129050928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45976.643129050928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45976.643129050928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45976.643129050928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45976.643129050928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45976.643129050928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45976.643129050928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45976.643129050928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45976.643129050928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45976.643129050928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45976.643129050928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45976.643129050928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45976.643129050928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45976.643129050928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45976.643129050928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45976.643129050928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45976.643129050928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45976.643129050928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45976.643129050928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45976.643129050928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45976.643129050928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45976.643129050928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45976.643129050928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45976.643129050928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45976.643129050928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45976.643129050928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45976.643129050928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45976.643129050928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45976.643129050928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45976.643129050928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45976.643129050928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45976.643129050928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45976.643129050928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45976.643129050928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45976.643129050928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45976.643129050928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45976.643129050928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45976.643129050928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45976.643129050928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45976.643129050928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45976.643129050928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45976.643129050928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45976.643129050928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45976.643129050928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45976.643129050928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45976.643129050928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45976.643129050928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45976.643129050928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45976.643129050928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45976.643129050928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45976.643129050928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45976.643129050928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45976.643129050928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45976.643129050928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45976.643129050928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45976.643129050928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45976.643129050928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45976.643129050928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45976.643129050928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45976.643129050928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45976.643129050928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45976.643129050928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45976.643129050928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45976.643129050928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45976.643129050928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45976.643129050928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45976.643129050928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45976.643129050928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45976.643129050928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45976.643129050928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45976.643129050928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45976.643129050928</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7" ca="1" si="0">IFERROR(NOW()-F2,"-")</f>
        <v>4.499247685453156E-2</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45976.643129050928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45976.643129050928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45976.643129050928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45976.643129050928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45976.643129050928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45976.643129050928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45976.643129050928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45976.643129050928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45976.643129050928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45976.643129050928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45976.643129050928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45976.643129050928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45976.643129050928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45976.643129050928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45976.643129050928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45976.643129050928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45976.643129050928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45976.643129050928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45976.643129050928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45976.643129050928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45976.643129050928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45976.643129050928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45976.643129050928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45976.643129050928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45976.643129050928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45976.643129050928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45976.643129050928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45976.643129050928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45976.643129050928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45976.643129050928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45976.643129050928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45976.643129050928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45976.643129050928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45976.643129050928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45976.643129050928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45976.643129050928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45976.643129050928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45976.643129050928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45976.643129050928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45976.643129050928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45976.643129050928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45976.643129050928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45976.643129050928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45976.643129050928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45976.643129050928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45976.643129050928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45976.643129050928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45976.643129050928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45976.643129050928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45976.643129050928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45976.643129050928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45976.643129050928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45976.643129050928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45976.643129050928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45976.643129050928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45976.643129050928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45976.643129050928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45976.643129050928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45976.643129050928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45976.643129050928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45976.643129050928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45976.643129050928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45976.643129050928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45976.643129050928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45976.643129050928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45976.643129050928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45976.643129050928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45976.643129050928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45976.643129050928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45976.643129050928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45976.643129050928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45976.643129050928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45976.643129050928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45976.643129050928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45976.643129050928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45976.643129050928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45976.643129050928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45976.643129050928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45976.643129050928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45976.643129050928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45976.643129050928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45976.643129050928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45976.643129050928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45976.643129050928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45976.643129050928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45976.643129050928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45976.643129050928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45976.643129050928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45976.643129050928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45976.643129050928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45976.643129050928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45976.643129050928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45976.643129050928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45976.643129050928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45976.643129050928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45976.643129050928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45976.643129050928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45976.643129050928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45976.643129050928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45976.643129050928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45976.643129050928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45976.643129050928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45976.643129050928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45976.643129050928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45976.643129050928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45976.643129050928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45976.643129050928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45976.643129050928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45976.643129050928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45976.643129050928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45976.643129050928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45976.643129050928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45976.643129050928</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2025-11-15T12:27:31Z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